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ente Pc\Desktop\Giochi realizzati\Crescendo (quiz)\"/>
    </mc:Choice>
  </mc:AlternateContent>
  <bookViews>
    <workbookView xWindow="0" yWindow="0" windowWidth="16380" windowHeight="8190" tabRatio="323"/>
  </bookViews>
  <sheets>
    <sheet name="Crescendo n1" sheetId="1" r:id="rId1"/>
    <sheet name="Formule" sheetId="2" r:id="rId2"/>
    <sheet name="Archivio domande" sheetId="3" r:id="rId3"/>
  </sheets>
  <calcPr calcId="162913" iterate="1"/>
</workbook>
</file>

<file path=xl/calcChain.xml><?xml version="1.0" encoding="utf-8"?>
<calcChain xmlns="http://schemas.openxmlformats.org/spreadsheetml/2006/main">
  <c r="I7" i="2" l="1"/>
  <c r="I6" i="2"/>
  <c r="I5" i="2"/>
  <c r="I4" i="2"/>
  <c r="C127" i="1" l="1"/>
  <c r="C116" i="1"/>
  <c r="C105" i="1"/>
  <c r="C94" i="1"/>
  <c r="C83" i="1"/>
  <c r="C72" i="1"/>
  <c r="C61" i="1"/>
  <c r="C50" i="1"/>
  <c r="C39" i="1"/>
  <c r="C28" i="1"/>
  <c r="C17" i="1"/>
  <c r="D72" i="2" l="1"/>
  <c r="D71" i="2"/>
  <c r="D70" i="2"/>
  <c r="D69" i="2"/>
  <c r="D68" i="2"/>
  <c r="D67" i="2"/>
  <c r="D66" i="2"/>
  <c r="D65" i="2"/>
  <c r="D64" i="2"/>
  <c r="D63" i="2"/>
  <c r="D62" i="2"/>
  <c r="D61" i="2"/>
  <c r="E61" i="2" s="1"/>
  <c r="D127" i="1"/>
  <c r="D116" i="1"/>
  <c r="D105" i="1"/>
  <c r="D94" i="1"/>
  <c r="D83" i="1"/>
  <c r="D72" i="1"/>
  <c r="D61" i="1"/>
  <c r="D50" i="1"/>
  <c r="D39" i="1"/>
  <c r="D28" i="1"/>
  <c r="D17" i="1"/>
  <c r="D6" i="1"/>
  <c r="Z57" i="2"/>
  <c r="X57" i="2"/>
  <c r="V57" i="2"/>
  <c r="T57" i="2"/>
  <c r="R57" i="2"/>
  <c r="P57" i="2"/>
  <c r="N57" i="2"/>
  <c r="L57" i="2"/>
  <c r="Z56" i="2"/>
  <c r="X56" i="2"/>
  <c r="V56" i="2"/>
  <c r="T56" i="2"/>
  <c r="R56" i="2"/>
  <c r="P56" i="2"/>
  <c r="N56" i="2"/>
  <c r="L56" i="2"/>
  <c r="Z55" i="2"/>
  <c r="X55" i="2"/>
  <c r="V55" i="2"/>
  <c r="T55" i="2"/>
  <c r="R55" i="2"/>
  <c r="P55" i="2"/>
  <c r="N55" i="2"/>
  <c r="L55" i="2"/>
  <c r="Z54" i="2"/>
  <c r="X54" i="2"/>
  <c r="V54" i="2"/>
  <c r="T54" i="2"/>
  <c r="R54" i="2"/>
  <c r="P54" i="2"/>
  <c r="N54" i="2"/>
  <c r="L54" i="2"/>
  <c r="AB57" i="2"/>
  <c r="AB56" i="2"/>
  <c r="AB55" i="2"/>
  <c r="AB54" i="2"/>
  <c r="AB52" i="2"/>
  <c r="Z52" i="2"/>
  <c r="X52" i="2"/>
  <c r="V52" i="2"/>
  <c r="T52" i="2"/>
  <c r="R52" i="2"/>
  <c r="P52" i="2"/>
  <c r="N52" i="2"/>
  <c r="L52" i="2"/>
  <c r="AB51" i="2"/>
  <c r="Z51" i="2"/>
  <c r="X51" i="2"/>
  <c r="V51" i="2"/>
  <c r="T51" i="2"/>
  <c r="R51" i="2"/>
  <c r="P51" i="2"/>
  <c r="N51" i="2"/>
  <c r="L51" i="2"/>
  <c r="AB50" i="2"/>
  <c r="Z50" i="2"/>
  <c r="X50" i="2"/>
  <c r="V50" i="2"/>
  <c r="T50" i="2"/>
  <c r="R50" i="2"/>
  <c r="P50" i="2"/>
  <c r="N50" i="2"/>
  <c r="L50" i="2"/>
  <c r="AB49" i="2"/>
  <c r="Z49" i="2"/>
  <c r="X49" i="2"/>
  <c r="V49" i="2"/>
  <c r="T49" i="2"/>
  <c r="R49" i="2"/>
  <c r="P49" i="2"/>
  <c r="N49" i="2"/>
  <c r="L49" i="2"/>
  <c r="Z47" i="2"/>
  <c r="X47" i="2"/>
  <c r="V47" i="2"/>
  <c r="T47" i="2"/>
  <c r="R47" i="2"/>
  <c r="P47" i="2"/>
  <c r="N47" i="2"/>
  <c r="L47" i="2"/>
  <c r="Z46" i="2"/>
  <c r="X46" i="2"/>
  <c r="V46" i="2"/>
  <c r="T46" i="2"/>
  <c r="R46" i="2"/>
  <c r="P46" i="2"/>
  <c r="N46" i="2"/>
  <c r="L46" i="2"/>
  <c r="Z45" i="2"/>
  <c r="X45" i="2"/>
  <c r="V45" i="2"/>
  <c r="T45" i="2"/>
  <c r="R45" i="2"/>
  <c r="P45" i="2"/>
  <c r="N45" i="2"/>
  <c r="L45" i="2"/>
  <c r="Z44" i="2"/>
  <c r="X44" i="2"/>
  <c r="V44" i="2"/>
  <c r="T44" i="2"/>
  <c r="R44" i="2"/>
  <c r="P44" i="2"/>
  <c r="N44" i="2"/>
  <c r="L44" i="2"/>
  <c r="AB47" i="2"/>
  <c r="AB46" i="2"/>
  <c r="AB45" i="2"/>
  <c r="AB44" i="2"/>
  <c r="AB42" i="2"/>
  <c r="Z42" i="2"/>
  <c r="X42" i="2"/>
  <c r="V42" i="2"/>
  <c r="T42" i="2"/>
  <c r="R42" i="2"/>
  <c r="P42" i="2"/>
  <c r="N42" i="2"/>
  <c r="L42" i="2"/>
  <c r="AB41" i="2"/>
  <c r="Z41" i="2"/>
  <c r="X41" i="2"/>
  <c r="V41" i="2"/>
  <c r="T41" i="2"/>
  <c r="R41" i="2"/>
  <c r="P41" i="2"/>
  <c r="N41" i="2"/>
  <c r="L41" i="2"/>
  <c r="AB40" i="2"/>
  <c r="Z40" i="2"/>
  <c r="X40" i="2"/>
  <c r="V40" i="2"/>
  <c r="T40" i="2"/>
  <c r="R40" i="2"/>
  <c r="P40" i="2"/>
  <c r="N40" i="2"/>
  <c r="L40" i="2"/>
  <c r="AB39" i="2"/>
  <c r="Z39" i="2"/>
  <c r="X39" i="2"/>
  <c r="V39" i="2"/>
  <c r="T39" i="2"/>
  <c r="R39" i="2"/>
  <c r="P39" i="2"/>
  <c r="N39" i="2"/>
  <c r="L39" i="2"/>
  <c r="Z37" i="2"/>
  <c r="X37" i="2"/>
  <c r="V37" i="2"/>
  <c r="T37" i="2"/>
  <c r="R37" i="2"/>
  <c r="P37" i="2"/>
  <c r="N37" i="2"/>
  <c r="L37" i="2"/>
  <c r="Z36" i="2"/>
  <c r="X36" i="2"/>
  <c r="V36" i="2"/>
  <c r="T36" i="2"/>
  <c r="R36" i="2"/>
  <c r="P36" i="2"/>
  <c r="N36" i="2"/>
  <c r="L36" i="2"/>
  <c r="Z35" i="2"/>
  <c r="X35" i="2"/>
  <c r="V35" i="2"/>
  <c r="T35" i="2"/>
  <c r="R35" i="2"/>
  <c r="P35" i="2"/>
  <c r="N35" i="2"/>
  <c r="L35" i="2"/>
  <c r="Z34" i="2"/>
  <c r="X34" i="2"/>
  <c r="V34" i="2"/>
  <c r="T34" i="2"/>
  <c r="R34" i="2"/>
  <c r="P34" i="2"/>
  <c r="N34" i="2"/>
  <c r="L34" i="2"/>
  <c r="AB37" i="2"/>
  <c r="AB36" i="2"/>
  <c r="AB35" i="2"/>
  <c r="AB34" i="2"/>
  <c r="I57" i="2"/>
  <c r="I56" i="2"/>
  <c r="I55" i="2"/>
  <c r="I54" i="2"/>
  <c r="I52" i="2"/>
  <c r="I51" i="2"/>
  <c r="I50" i="2"/>
  <c r="I49" i="2"/>
  <c r="I47" i="2"/>
  <c r="I46" i="2"/>
  <c r="I45" i="2"/>
  <c r="I44" i="2"/>
  <c r="I42" i="2"/>
  <c r="I41" i="2"/>
  <c r="I40" i="2"/>
  <c r="I39" i="2"/>
  <c r="F57" i="2"/>
  <c r="F56" i="2"/>
  <c r="F55" i="2"/>
  <c r="F54" i="2"/>
  <c r="F52" i="2"/>
  <c r="F51" i="2"/>
  <c r="F50" i="2"/>
  <c r="F49" i="2"/>
  <c r="F47" i="2"/>
  <c r="F46" i="2"/>
  <c r="F45" i="2"/>
  <c r="F44" i="2"/>
  <c r="F42" i="2"/>
  <c r="F41" i="2"/>
  <c r="F40" i="2"/>
  <c r="F39" i="2"/>
  <c r="B57" i="2"/>
  <c r="AC57" i="2" s="1"/>
  <c r="AA57" i="2" s="1"/>
  <c r="Y57" i="2" s="1"/>
  <c r="B56" i="2"/>
  <c r="AC56" i="2" s="1"/>
  <c r="B55" i="2"/>
  <c r="AC55" i="2" s="1"/>
  <c r="AA55" i="2" s="1"/>
  <c r="B54" i="2"/>
  <c r="AC54" i="2" s="1"/>
  <c r="B52" i="2"/>
  <c r="AC52" i="2" s="1"/>
  <c r="AA52" i="2" s="1"/>
  <c r="B51" i="2"/>
  <c r="AC51" i="2" s="1"/>
  <c r="B50" i="2"/>
  <c r="AC50" i="2" s="1"/>
  <c r="AA50" i="2" s="1"/>
  <c r="B49" i="2"/>
  <c r="AC49" i="2" s="1"/>
  <c r="B47" i="2"/>
  <c r="AC47" i="2" s="1"/>
  <c r="AA47" i="2" s="1"/>
  <c r="B46" i="2"/>
  <c r="AC46" i="2" s="1"/>
  <c r="B45" i="2"/>
  <c r="AC45" i="2" s="1"/>
  <c r="AA45" i="2" s="1"/>
  <c r="B44" i="2"/>
  <c r="AC44" i="2" s="1"/>
  <c r="B42" i="2"/>
  <c r="AC42" i="2" s="1"/>
  <c r="B41" i="2"/>
  <c r="AC41" i="2" s="1"/>
  <c r="B40" i="2"/>
  <c r="AC40" i="2" s="1"/>
  <c r="AA40" i="2" s="1"/>
  <c r="B39" i="2"/>
  <c r="AC39" i="2" s="1"/>
  <c r="I37" i="2"/>
  <c r="F37" i="2"/>
  <c r="B37" i="2"/>
  <c r="AC37" i="2" s="1"/>
  <c r="AA37" i="2" s="1"/>
  <c r="I36" i="2"/>
  <c r="F36" i="2"/>
  <c r="B36" i="2"/>
  <c r="AC36" i="2" s="1"/>
  <c r="AA36" i="2" s="1"/>
  <c r="I35" i="2"/>
  <c r="F35" i="2"/>
  <c r="B35" i="2"/>
  <c r="AC35" i="2" s="1"/>
  <c r="AA35" i="2" s="1"/>
  <c r="I34" i="2"/>
  <c r="F34" i="2"/>
  <c r="B34" i="2"/>
  <c r="AC34" i="2" s="1"/>
  <c r="C68" i="2" l="1"/>
  <c r="E68" i="2" s="1"/>
  <c r="C70" i="2"/>
  <c r="E70" i="2" s="1"/>
  <c r="C72" i="2"/>
  <c r="E72" i="2" s="1"/>
  <c r="C64" i="2"/>
  <c r="E64" i="2" s="1"/>
  <c r="C71" i="2"/>
  <c r="E71" i="2" s="1"/>
  <c r="C69" i="2"/>
  <c r="E69" i="2" s="1"/>
  <c r="C67" i="2"/>
  <c r="E67" i="2" s="1"/>
  <c r="D138" i="1"/>
  <c r="C63" i="2"/>
  <c r="E63" i="2" s="1"/>
  <c r="C62" i="2"/>
  <c r="E62" i="2" s="1"/>
  <c r="C66" i="2"/>
  <c r="E66" i="2" s="1"/>
  <c r="C65" i="2"/>
  <c r="E65" i="2" s="1"/>
  <c r="Y36" i="2"/>
  <c r="AA46" i="2"/>
  <c r="Y35" i="2"/>
  <c r="W35" i="2" s="1"/>
  <c r="U35" i="2" s="1"/>
  <c r="S35" i="2" s="1"/>
  <c r="Q35" i="2" s="1"/>
  <c r="O35" i="2" s="1"/>
  <c r="M35" i="2" s="1"/>
  <c r="K35" i="2" s="1"/>
  <c r="B87" i="1" s="1"/>
  <c r="AA42" i="2"/>
  <c r="Y42" i="2" s="1"/>
  <c r="W42" i="2" s="1"/>
  <c r="U42" i="2" s="1"/>
  <c r="S42" i="2" s="1"/>
  <c r="Q42" i="2" s="1"/>
  <c r="O42" i="2" s="1"/>
  <c r="M42" i="2" s="1"/>
  <c r="K42" i="2" s="1"/>
  <c r="B102" i="1" s="1"/>
  <c r="AA34" i="2"/>
  <c r="Y34" i="2" s="1"/>
  <c r="W34" i="2" s="1"/>
  <c r="U34" i="2" s="1"/>
  <c r="S34" i="2" s="1"/>
  <c r="Q34" i="2" s="1"/>
  <c r="O34" i="2" s="1"/>
  <c r="M34" i="2" s="1"/>
  <c r="K34" i="2" s="1"/>
  <c r="B83" i="1" s="1"/>
  <c r="AA44" i="2"/>
  <c r="Y44" i="2" s="1"/>
  <c r="W44" i="2" s="1"/>
  <c r="U44" i="2" s="1"/>
  <c r="S44" i="2" s="1"/>
  <c r="Q44" i="2" s="1"/>
  <c r="O44" i="2" s="1"/>
  <c r="M44" i="2" s="1"/>
  <c r="K44" i="2" s="1"/>
  <c r="B105" i="1" s="1"/>
  <c r="AA49" i="2"/>
  <c r="Y49" i="2" s="1"/>
  <c r="W49" i="2" s="1"/>
  <c r="U49" i="2" s="1"/>
  <c r="S49" i="2" s="1"/>
  <c r="Q49" i="2" s="1"/>
  <c r="O49" i="2" s="1"/>
  <c r="M49" i="2" s="1"/>
  <c r="K49" i="2" s="1"/>
  <c r="B116" i="1" s="1"/>
  <c r="AA51" i="2"/>
  <c r="Y51" i="2" s="1"/>
  <c r="W51" i="2" s="1"/>
  <c r="U51" i="2" s="1"/>
  <c r="S51" i="2" s="1"/>
  <c r="Q51" i="2" s="1"/>
  <c r="O51" i="2" s="1"/>
  <c r="M51" i="2" s="1"/>
  <c r="K51" i="2" s="1"/>
  <c r="B122" i="1" s="1"/>
  <c r="Y52" i="2"/>
  <c r="W52" i="2" s="1"/>
  <c r="U52" i="2" s="1"/>
  <c r="S52" i="2" s="1"/>
  <c r="Q52" i="2" s="1"/>
  <c r="O52" i="2" s="1"/>
  <c r="M52" i="2" s="1"/>
  <c r="K52" i="2" s="1"/>
  <c r="B124" i="1" s="1"/>
  <c r="AA54" i="2"/>
  <c r="Y54" i="2" s="1"/>
  <c r="W54" i="2" s="1"/>
  <c r="U54" i="2" s="1"/>
  <c r="S54" i="2" s="1"/>
  <c r="Q54" i="2" s="1"/>
  <c r="O54" i="2" s="1"/>
  <c r="M54" i="2" s="1"/>
  <c r="K54" i="2" s="1"/>
  <c r="B127" i="1" s="1"/>
  <c r="AA39" i="2"/>
  <c r="Y39" i="2" s="1"/>
  <c r="W39" i="2" s="1"/>
  <c r="U39" i="2" s="1"/>
  <c r="S39" i="2" s="1"/>
  <c r="Q39" i="2" s="1"/>
  <c r="O39" i="2" s="1"/>
  <c r="M39" i="2" s="1"/>
  <c r="K39" i="2" s="1"/>
  <c r="B94" i="1" s="1"/>
  <c r="Y40" i="2"/>
  <c r="W40" i="2" s="1"/>
  <c r="U40" i="2" s="1"/>
  <c r="S40" i="2" s="1"/>
  <c r="Q40" i="2" s="1"/>
  <c r="O40" i="2" s="1"/>
  <c r="M40" i="2" s="1"/>
  <c r="K40" i="2" s="1"/>
  <c r="B98" i="1" s="1"/>
  <c r="AA41" i="2"/>
  <c r="Y41" i="2" s="1"/>
  <c r="W41" i="2" s="1"/>
  <c r="U41" i="2" s="1"/>
  <c r="S41" i="2" s="1"/>
  <c r="Q41" i="2" s="1"/>
  <c r="O41" i="2" s="1"/>
  <c r="M41" i="2" s="1"/>
  <c r="K41" i="2" s="1"/>
  <c r="B100" i="1" s="1"/>
  <c r="Y45" i="2"/>
  <c r="W45" i="2" s="1"/>
  <c r="U45" i="2" s="1"/>
  <c r="S45" i="2" s="1"/>
  <c r="Q45" i="2" s="1"/>
  <c r="O45" i="2" s="1"/>
  <c r="M45" i="2" s="1"/>
  <c r="K45" i="2" s="1"/>
  <c r="B109" i="1" s="1"/>
  <c r="AA56" i="2"/>
  <c r="Y56" i="2" s="1"/>
  <c r="W56" i="2" s="1"/>
  <c r="U56" i="2" s="1"/>
  <c r="S56" i="2" s="1"/>
  <c r="Q56" i="2" s="1"/>
  <c r="O56" i="2" s="1"/>
  <c r="M56" i="2" s="1"/>
  <c r="K56" i="2" s="1"/>
  <c r="B133" i="1" s="1"/>
  <c r="Y46" i="2"/>
  <c r="W46" i="2" s="1"/>
  <c r="U46" i="2" s="1"/>
  <c r="S46" i="2" s="1"/>
  <c r="Q46" i="2" s="1"/>
  <c r="O46" i="2" s="1"/>
  <c r="M46" i="2" s="1"/>
  <c r="K46" i="2" s="1"/>
  <c r="B111" i="1" s="1"/>
  <c r="Y55" i="2"/>
  <c r="W55" i="2" s="1"/>
  <c r="U55" i="2" s="1"/>
  <c r="S55" i="2" s="1"/>
  <c r="Q55" i="2" s="1"/>
  <c r="O55" i="2" s="1"/>
  <c r="M55" i="2" s="1"/>
  <c r="K55" i="2" s="1"/>
  <c r="B131" i="1" s="1"/>
  <c r="W57" i="2"/>
  <c r="U57" i="2" s="1"/>
  <c r="S57" i="2" s="1"/>
  <c r="Q57" i="2" s="1"/>
  <c r="O57" i="2" s="1"/>
  <c r="M57" i="2" s="1"/>
  <c r="K57" i="2" s="1"/>
  <c r="B135" i="1" s="1"/>
  <c r="Y50" i="2"/>
  <c r="W50" i="2" s="1"/>
  <c r="U50" i="2" s="1"/>
  <c r="S50" i="2" s="1"/>
  <c r="Q50" i="2" s="1"/>
  <c r="O50" i="2" s="1"/>
  <c r="M50" i="2" s="1"/>
  <c r="K50" i="2" s="1"/>
  <c r="B120" i="1" s="1"/>
  <c r="Y47" i="2"/>
  <c r="W47" i="2" s="1"/>
  <c r="U47" i="2" s="1"/>
  <c r="S47" i="2" s="1"/>
  <c r="Q47" i="2" s="1"/>
  <c r="O47" i="2" s="1"/>
  <c r="M47" i="2" s="1"/>
  <c r="K47" i="2" s="1"/>
  <c r="B113" i="1" s="1"/>
  <c r="W36" i="2"/>
  <c r="U36" i="2" s="1"/>
  <c r="S36" i="2" s="1"/>
  <c r="Q36" i="2" s="1"/>
  <c r="O36" i="2" s="1"/>
  <c r="M36" i="2" s="1"/>
  <c r="K36" i="2" s="1"/>
  <c r="B89" i="1" s="1"/>
  <c r="Y37" i="2"/>
  <c r="W37" i="2" s="1"/>
  <c r="U37" i="2" s="1"/>
  <c r="S37" i="2" s="1"/>
  <c r="Q37" i="2" s="1"/>
  <c r="O37" i="2" s="1"/>
  <c r="M37" i="2" s="1"/>
  <c r="K37" i="2" s="1"/>
  <c r="B91" i="1" s="1"/>
  <c r="Z32" i="2"/>
  <c r="X32" i="2"/>
  <c r="V32" i="2"/>
  <c r="T32" i="2"/>
  <c r="R32" i="2"/>
  <c r="P32" i="2"/>
  <c r="N32" i="2"/>
  <c r="L32" i="2"/>
  <c r="Z31" i="2"/>
  <c r="X31" i="2"/>
  <c r="V31" i="2"/>
  <c r="T31" i="2"/>
  <c r="R31" i="2"/>
  <c r="P31" i="2"/>
  <c r="N31" i="2"/>
  <c r="L31" i="2"/>
  <c r="Z30" i="2"/>
  <c r="X30" i="2"/>
  <c r="V30" i="2"/>
  <c r="T30" i="2"/>
  <c r="R30" i="2"/>
  <c r="P30" i="2"/>
  <c r="N30" i="2"/>
  <c r="L30" i="2"/>
  <c r="Z29" i="2"/>
  <c r="X29" i="2"/>
  <c r="V29" i="2"/>
  <c r="T29" i="2"/>
  <c r="R29" i="2"/>
  <c r="P29" i="2"/>
  <c r="N29" i="2"/>
  <c r="L29" i="2"/>
  <c r="AB32" i="2"/>
  <c r="AB31" i="2"/>
  <c r="AB30" i="2"/>
  <c r="AB29" i="2"/>
  <c r="AB27" i="2"/>
  <c r="Z27" i="2"/>
  <c r="X27" i="2"/>
  <c r="V27" i="2"/>
  <c r="T27" i="2"/>
  <c r="R27" i="2"/>
  <c r="P27" i="2"/>
  <c r="N27" i="2"/>
  <c r="L27" i="2"/>
  <c r="AB26" i="2"/>
  <c r="Z26" i="2"/>
  <c r="X26" i="2"/>
  <c r="V26" i="2"/>
  <c r="T26" i="2"/>
  <c r="R26" i="2"/>
  <c r="P26" i="2"/>
  <c r="N26" i="2"/>
  <c r="L26" i="2"/>
  <c r="AB25" i="2"/>
  <c r="Z25" i="2"/>
  <c r="X25" i="2"/>
  <c r="V25" i="2"/>
  <c r="T25" i="2"/>
  <c r="R25" i="2"/>
  <c r="P25" i="2"/>
  <c r="N25" i="2"/>
  <c r="L25" i="2"/>
  <c r="AB24" i="2"/>
  <c r="Z24" i="2"/>
  <c r="X24" i="2"/>
  <c r="V24" i="2"/>
  <c r="T24" i="2"/>
  <c r="R24" i="2"/>
  <c r="P24" i="2"/>
  <c r="N24" i="2"/>
  <c r="L24" i="2"/>
  <c r="I32" i="2"/>
  <c r="I31" i="2"/>
  <c r="I30" i="2"/>
  <c r="I29" i="2"/>
  <c r="I27" i="2"/>
  <c r="I26" i="2"/>
  <c r="I25" i="2"/>
  <c r="I24" i="2"/>
  <c r="F32" i="2"/>
  <c r="F31" i="2"/>
  <c r="F30" i="2"/>
  <c r="F29" i="2"/>
  <c r="F27" i="2"/>
  <c r="F26" i="2"/>
  <c r="F25" i="2"/>
  <c r="F24" i="2"/>
  <c r="B32" i="2"/>
  <c r="AC32" i="2" s="1"/>
  <c r="B31" i="2"/>
  <c r="AC31" i="2" s="1"/>
  <c r="B30" i="2"/>
  <c r="AC30" i="2" s="1"/>
  <c r="B29" i="2"/>
  <c r="AC29" i="2" s="1"/>
  <c r="Z22" i="2"/>
  <c r="X22" i="2"/>
  <c r="V22" i="2"/>
  <c r="T22" i="2"/>
  <c r="R22" i="2"/>
  <c r="P22" i="2"/>
  <c r="N22" i="2"/>
  <c r="L22" i="2"/>
  <c r="Z21" i="2"/>
  <c r="X21" i="2"/>
  <c r="V21" i="2"/>
  <c r="T21" i="2"/>
  <c r="R21" i="2"/>
  <c r="P21" i="2"/>
  <c r="N21" i="2"/>
  <c r="L21" i="2"/>
  <c r="Z20" i="2"/>
  <c r="X20" i="2"/>
  <c r="V20" i="2"/>
  <c r="T20" i="2"/>
  <c r="R20" i="2"/>
  <c r="P20" i="2"/>
  <c r="N20" i="2"/>
  <c r="L20" i="2"/>
  <c r="Z19" i="2"/>
  <c r="X19" i="2"/>
  <c r="V19" i="2"/>
  <c r="T19" i="2"/>
  <c r="R19" i="2"/>
  <c r="P19" i="2"/>
  <c r="N19" i="2"/>
  <c r="L19" i="2"/>
  <c r="AB22" i="2"/>
  <c r="AB21" i="2"/>
  <c r="AB20" i="2"/>
  <c r="AB19" i="2"/>
  <c r="AB17" i="2"/>
  <c r="Z17" i="2"/>
  <c r="X17" i="2"/>
  <c r="V17" i="2"/>
  <c r="T17" i="2"/>
  <c r="R17" i="2"/>
  <c r="P17" i="2"/>
  <c r="N17" i="2"/>
  <c r="L17" i="2"/>
  <c r="AB16" i="2"/>
  <c r="Z16" i="2"/>
  <c r="X16" i="2"/>
  <c r="V16" i="2"/>
  <c r="T16" i="2"/>
  <c r="R16" i="2"/>
  <c r="P16" i="2"/>
  <c r="N16" i="2"/>
  <c r="L16" i="2"/>
  <c r="AB15" i="2"/>
  <c r="Z15" i="2"/>
  <c r="X15" i="2"/>
  <c r="V15" i="2"/>
  <c r="T15" i="2"/>
  <c r="R15" i="2"/>
  <c r="P15" i="2"/>
  <c r="N15" i="2"/>
  <c r="L15" i="2"/>
  <c r="AB14" i="2"/>
  <c r="Z14" i="2"/>
  <c r="X14" i="2"/>
  <c r="V14" i="2"/>
  <c r="T14" i="2"/>
  <c r="R14" i="2"/>
  <c r="P14" i="2"/>
  <c r="N14" i="2"/>
  <c r="L14" i="2"/>
  <c r="AB12" i="2"/>
  <c r="Z12" i="2"/>
  <c r="X12" i="2"/>
  <c r="V12" i="2"/>
  <c r="T12" i="2"/>
  <c r="R12" i="2"/>
  <c r="P12" i="2"/>
  <c r="N12" i="2"/>
  <c r="L12" i="2"/>
  <c r="AB11" i="2"/>
  <c r="Z11" i="2"/>
  <c r="X11" i="2"/>
  <c r="V11" i="2"/>
  <c r="T11" i="2"/>
  <c r="R11" i="2"/>
  <c r="P11" i="2"/>
  <c r="N11" i="2"/>
  <c r="L11" i="2"/>
  <c r="AB10" i="2"/>
  <c r="Z10" i="2"/>
  <c r="X10" i="2"/>
  <c r="V10" i="2"/>
  <c r="T10" i="2"/>
  <c r="R10" i="2"/>
  <c r="P10" i="2"/>
  <c r="N10" i="2"/>
  <c r="L10" i="2"/>
  <c r="Z9" i="2"/>
  <c r="X9" i="2"/>
  <c r="V9" i="2"/>
  <c r="T9" i="2"/>
  <c r="R9" i="2"/>
  <c r="P9" i="2"/>
  <c r="N9" i="2"/>
  <c r="AB9" i="2"/>
  <c r="L9" i="2"/>
  <c r="AB7" i="2"/>
  <c r="AB6" i="2"/>
  <c r="AB5" i="2"/>
  <c r="Z7" i="2"/>
  <c r="Z6" i="2"/>
  <c r="Z5" i="2"/>
  <c r="X7" i="2"/>
  <c r="X6" i="2"/>
  <c r="X5" i="2"/>
  <c r="V7" i="2"/>
  <c r="V6" i="2"/>
  <c r="V5" i="2"/>
  <c r="T7" i="2"/>
  <c r="T6" i="2"/>
  <c r="T5" i="2"/>
  <c r="R7" i="2"/>
  <c r="R6" i="2"/>
  <c r="R5" i="2"/>
  <c r="P7" i="2"/>
  <c r="P6" i="2"/>
  <c r="P5" i="2"/>
  <c r="N7" i="2"/>
  <c r="N6" i="2"/>
  <c r="N5" i="2"/>
  <c r="L7" i="2"/>
  <c r="L6" i="2"/>
  <c r="L5" i="2"/>
  <c r="AB4" i="2"/>
  <c r="Z4" i="2"/>
  <c r="X4" i="2"/>
  <c r="V4" i="2"/>
  <c r="T4" i="2"/>
  <c r="R4" i="2"/>
  <c r="P4" i="2"/>
  <c r="N4" i="2"/>
  <c r="L4" i="2"/>
  <c r="B27" i="2"/>
  <c r="AC27" i="2" s="1"/>
  <c r="AA27" i="2" s="1"/>
  <c r="B26" i="2"/>
  <c r="AC26" i="2" s="1"/>
  <c r="B25" i="2"/>
  <c r="AC25" i="2" s="1"/>
  <c r="AA25" i="2" s="1"/>
  <c r="B24" i="2"/>
  <c r="AC24" i="2" s="1"/>
  <c r="E73" i="2" l="1"/>
  <c r="C73" i="2" s="1"/>
  <c r="C138" i="1" s="1"/>
  <c r="AA30" i="2"/>
  <c r="Y30" i="2" s="1"/>
  <c r="W30" i="2" s="1"/>
  <c r="U30" i="2" s="1"/>
  <c r="S30" i="2" s="1"/>
  <c r="Q30" i="2" s="1"/>
  <c r="O30" i="2" s="1"/>
  <c r="M30" i="2" s="1"/>
  <c r="K30" i="2" s="1"/>
  <c r="AA32" i="2"/>
  <c r="Y32" i="2" s="1"/>
  <c r="W32" i="2" s="1"/>
  <c r="U32" i="2" s="1"/>
  <c r="S32" i="2" s="1"/>
  <c r="Q32" i="2" s="1"/>
  <c r="O32" i="2" s="1"/>
  <c r="M32" i="2" s="1"/>
  <c r="K32" i="2" s="1"/>
  <c r="AA24" i="2"/>
  <c r="Y24" i="2" s="1"/>
  <c r="W24" i="2" s="1"/>
  <c r="U24" i="2" s="1"/>
  <c r="S24" i="2" s="1"/>
  <c r="Q24" i="2" s="1"/>
  <c r="O24" i="2" s="1"/>
  <c r="M24" i="2" s="1"/>
  <c r="K24" i="2" s="1"/>
  <c r="B61" i="1" s="1"/>
  <c r="Y25" i="2"/>
  <c r="AA26" i="2"/>
  <c r="Y26" i="2" s="1"/>
  <c r="W26" i="2" s="1"/>
  <c r="U26" i="2" s="1"/>
  <c r="S26" i="2" s="1"/>
  <c r="Q26" i="2" s="1"/>
  <c r="O26" i="2" s="1"/>
  <c r="M26" i="2" s="1"/>
  <c r="K26" i="2" s="1"/>
  <c r="B67" i="1" s="1"/>
  <c r="AA29" i="2"/>
  <c r="Y29" i="2" s="1"/>
  <c r="W29" i="2" s="1"/>
  <c r="U29" i="2" s="1"/>
  <c r="S29" i="2" s="1"/>
  <c r="Q29" i="2" s="1"/>
  <c r="O29" i="2" s="1"/>
  <c r="M29" i="2" s="1"/>
  <c r="K29" i="2" s="1"/>
  <c r="B72" i="1" s="1"/>
  <c r="AA31" i="2"/>
  <c r="Y31" i="2" s="1"/>
  <c r="W31" i="2" s="1"/>
  <c r="U31" i="2" s="1"/>
  <c r="S31" i="2" s="1"/>
  <c r="Q31" i="2" s="1"/>
  <c r="O31" i="2" s="1"/>
  <c r="M31" i="2" s="1"/>
  <c r="K31" i="2" s="1"/>
  <c r="W25" i="2"/>
  <c r="U25" i="2" s="1"/>
  <c r="S25" i="2" s="1"/>
  <c r="Q25" i="2" s="1"/>
  <c r="O25" i="2" s="1"/>
  <c r="M25" i="2" s="1"/>
  <c r="K25" i="2" s="1"/>
  <c r="B65" i="1" s="1"/>
  <c r="Y27" i="2"/>
  <c r="W27" i="2" s="1"/>
  <c r="U27" i="2" s="1"/>
  <c r="S27" i="2" s="1"/>
  <c r="Q27" i="2" s="1"/>
  <c r="O27" i="2" s="1"/>
  <c r="M27" i="2" s="1"/>
  <c r="K27" i="2" s="1"/>
  <c r="B69" i="1" s="1"/>
  <c r="I22" i="2"/>
  <c r="I21" i="2"/>
  <c r="I20" i="2"/>
  <c r="I19" i="2"/>
  <c r="F22" i="2"/>
  <c r="F21" i="2"/>
  <c r="F20" i="2"/>
  <c r="F19" i="2"/>
  <c r="F14" i="2"/>
  <c r="F15" i="2"/>
  <c r="F16" i="2"/>
  <c r="F17" i="2"/>
  <c r="B22" i="2"/>
  <c r="B21" i="2"/>
  <c r="B20" i="2"/>
  <c r="B19" i="2"/>
  <c r="AC19" i="2" s="1"/>
  <c r="AA19" i="2" s="1"/>
  <c r="Y19" i="2" s="1"/>
  <c r="W19" i="2" s="1"/>
  <c r="U19" i="2" s="1"/>
  <c r="S19" i="2" s="1"/>
  <c r="Q19" i="2" s="1"/>
  <c r="O19" i="2" s="1"/>
  <c r="M19" i="2" s="1"/>
  <c r="K19" i="2" s="1"/>
  <c r="B50" i="1" s="1"/>
  <c r="I17" i="2"/>
  <c r="I16" i="2"/>
  <c r="I15" i="2"/>
  <c r="I14" i="2"/>
  <c r="B17" i="2"/>
  <c r="B16" i="2"/>
  <c r="B15" i="2"/>
  <c r="B14" i="2"/>
  <c r="AC14" i="2" s="1"/>
  <c r="AA14" i="2" s="1"/>
  <c r="Y14" i="2" s="1"/>
  <c r="W14" i="2" s="1"/>
  <c r="U14" i="2" s="1"/>
  <c r="S14" i="2" s="1"/>
  <c r="Q14" i="2" s="1"/>
  <c r="O14" i="2" s="1"/>
  <c r="M14" i="2" s="1"/>
  <c r="K14" i="2" s="1"/>
  <c r="B39" i="1" s="1"/>
  <c r="I12" i="2"/>
  <c r="I11" i="2"/>
  <c r="I10" i="2"/>
  <c r="I9" i="2"/>
  <c r="F12" i="2"/>
  <c r="F11" i="2"/>
  <c r="F10" i="2"/>
  <c r="F9" i="2"/>
  <c r="F7" i="2"/>
  <c r="F6" i="2"/>
  <c r="F5" i="2"/>
  <c r="F4" i="2"/>
  <c r="B12" i="2"/>
  <c r="B11" i="2"/>
  <c r="B10" i="2"/>
  <c r="B9" i="2"/>
  <c r="AC9" i="2" s="1"/>
  <c r="B7" i="2"/>
  <c r="AC7" i="2" s="1"/>
  <c r="AA7" i="2" s="1"/>
  <c r="Y7" i="2" s="1"/>
  <c r="W7" i="2" s="1"/>
  <c r="U7" i="2" s="1"/>
  <c r="S7" i="2" s="1"/>
  <c r="Q7" i="2" s="1"/>
  <c r="O7" i="2" s="1"/>
  <c r="M7" i="2" s="1"/>
  <c r="K7" i="2" s="1"/>
  <c r="B25" i="1" s="1"/>
  <c r="B6" i="2"/>
  <c r="AC6" i="2" s="1"/>
  <c r="AA6" i="2" s="1"/>
  <c r="Y6" i="2" s="1"/>
  <c r="W6" i="2" s="1"/>
  <c r="U6" i="2" s="1"/>
  <c r="S6" i="2" s="1"/>
  <c r="Q6" i="2" s="1"/>
  <c r="O6" i="2" s="1"/>
  <c r="M6" i="2" s="1"/>
  <c r="K6" i="2" s="1"/>
  <c r="B23" i="1" s="1"/>
  <c r="B5" i="2"/>
  <c r="AC5" i="2" s="1"/>
  <c r="AA5" i="2" s="1"/>
  <c r="Y5" i="2" s="1"/>
  <c r="W5" i="2" s="1"/>
  <c r="U5" i="2" s="1"/>
  <c r="S5" i="2" s="1"/>
  <c r="Q5" i="2" s="1"/>
  <c r="O5" i="2" s="1"/>
  <c r="M5" i="2" s="1"/>
  <c r="K5" i="2" s="1"/>
  <c r="B21" i="1" s="1"/>
  <c r="B4" i="2"/>
  <c r="AC4" i="2" s="1"/>
  <c r="AA4" i="2" s="1"/>
  <c r="Y4" i="2" s="1"/>
  <c r="W4" i="2" s="1"/>
  <c r="U4" i="2" s="1"/>
  <c r="S4" i="2" s="1"/>
  <c r="Q4" i="2" s="1"/>
  <c r="O4" i="2" s="1"/>
  <c r="M4" i="2" s="1"/>
  <c r="B14" i="1"/>
  <c r="B12" i="1"/>
  <c r="B10" i="1"/>
  <c r="B6" i="1"/>
  <c r="B78" i="1" l="1"/>
  <c r="B76" i="1"/>
  <c r="B80" i="1"/>
  <c r="AC10" i="2"/>
  <c r="AA10" i="2" s="1"/>
  <c r="Y10" i="2" s="1"/>
  <c r="W10" i="2" s="1"/>
  <c r="U10" i="2" s="1"/>
  <c r="S10" i="2" s="1"/>
  <c r="Q10" i="2" s="1"/>
  <c r="O10" i="2" s="1"/>
  <c r="M10" i="2" s="1"/>
  <c r="K10" i="2" s="1"/>
  <c r="B32" i="1" s="1"/>
  <c r="AC12" i="2"/>
  <c r="AA12" i="2" s="1"/>
  <c r="Y12" i="2" s="1"/>
  <c r="W12" i="2" s="1"/>
  <c r="U12" i="2" s="1"/>
  <c r="S12" i="2" s="1"/>
  <c r="Q12" i="2" s="1"/>
  <c r="O12" i="2" s="1"/>
  <c r="M12" i="2" s="1"/>
  <c r="K12" i="2" s="1"/>
  <c r="B36" i="1" s="1"/>
  <c r="AC15" i="2"/>
  <c r="AA15" i="2" s="1"/>
  <c r="Y15" i="2" s="1"/>
  <c r="W15" i="2" s="1"/>
  <c r="U15" i="2" s="1"/>
  <c r="S15" i="2" s="1"/>
  <c r="Q15" i="2" s="1"/>
  <c r="O15" i="2" s="1"/>
  <c r="M15" i="2" s="1"/>
  <c r="K15" i="2" s="1"/>
  <c r="B43" i="1" s="1"/>
  <c r="AC17" i="2"/>
  <c r="AA17" i="2" s="1"/>
  <c r="Y17" i="2" s="1"/>
  <c r="W17" i="2" s="1"/>
  <c r="U17" i="2" s="1"/>
  <c r="S17" i="2" s="1"/>
  <c r="Q17" i="2" s="1"/>
  <c r="O17" i="2" s="1"/>
  <c r="M17" i="2" s="1"/>
  <c r="K17" i="2" s="1"/>
  <c r="B47" i="1" s="1"/>
  <c r="AC20" i="2"/>
  <c r="AA20" i="2" s="1"/>
  <c r="Y20" i="2" s="1"/>
  <c r="W20" i="2" s="1"/>
  <c r="U20" i="2" s="1"/>
  <c r="S20" i="2" s="1"/>
  <c r="Q20" i="2" s="1"/>
  <c r="O20" i="2" s="1"/>
  <c r="M20" i="2" s="1"/>
  <c r="K20" i="2" s="1"/>
  <c r="B54" i="1" s="1"/>
  <c r="AC22" i="2"/>
  <c r="AA22" i="2" s="1"/>
  <c r="Y22" i="2" s="1"/>
  <c r="W22" i="2" s="1"/>
  <c r="U22" i="2" s="1"/>
  <c r="S22" i="2" s="1"/>
  <c r="Q22" i="2" s="1"/>
  <c r="O22" i="2" s="1"/>
  <c r="M22" i="2" s="1"/>
  <c r="K22" i="2" s="1"/>
  <c r="B58" i="1" s="1"/>
  <c r="AC11" i="2"/>
  <c r="AA11" i="2" s="1"/>
  <c r="Y11" i="2" s="1"/>
  <c r="W11" i="2" s="1"/>
  <c r="U11" i="2" s="1"/>
  <c r="S11" i="2" s="1"/>
  <c r="Q11" i="2" s="1"/>
  <c r="O11" i="2" s="1"/>
  <c r="M11" i="2" s="1"/>
  <c r="K11" i="2" s="1"/>
  <c r="B34" i="1" s="1"/>
  <c r="AC16" i="2"/>
  <c r="AA16" i="2" s="1"/>
  <c r="Y16" i="2" s="1"/>
  <c r="W16" i="2" s="1"/>
  <c r="U16" i="2" s="1"/>
  <c r="S16" i="2" s="1"/>
  <c r="Q16" i="2" s="1"/>
  <c r="O16" i="2" s="1"/>
  <c r="M16" i="2" s="1"/>
  <c r="K16" i="2" s="1"/>
  <c r="B45" i="1" s="1"/>
  <c r="AC21" i="2"/>
  <c r="AA21" i="2" s="1"/>
  <c r="Y21" i="2" s="1"/>
  <c r="W21" i="2" s="1"/>
  <c r="U21" i="2" s="1"/>
  <c r="S21" i="2" s="1"/>
  <c r="Q21" i="2" s="1"/>
  <c r="O21" i="2" s="1"/>
  <c r="M21" i="2" s="1"/>
  <c r="K21" i="2" s="1"/>
  <c r="B56" i="1" s="1"/>
  <c r="AA9" i="2"/>
  <c r="Y9" i="2" s="1"/>
  <c r="W9" i="2" s="1"/>
  <c r="U9" i="2" s="1"/>
  <c r="S9" i="2" s="1"/>
  <c r="Q9" i="2" s="1"/>
  <c r="O9" i="2" s="1"/>
  <c r="M9" i="2" s="1"/>
  <c r="K9" i="2" s="1"/>
  <c r="B28" i="1" s="1"/>
  <c r="K4" i="2"/>
  <c r="B17" i="1" s="1"/>
</calcChain>
</file>

<file path=xl/sharedStrings.xml><?xml version="1.0" encoding="utf-8"?>
<sst xmlns="http://schemas.openxmlformats.org/spreadsheetml/2006/main" count="412" uniqueCount="192">
  <si>
    <t>A</t>
  </si>
  <si>
    <t>C</t>
  </si>
  <si>
    <t>B</t>
  </si>
  <si>
    <t>Tra i seguenti, non è un ingrediente della crema pasticcera:</t>
  </si>
  <si>
    <t>Albume d'uovo</t>
  </si>
  <si>
    <t>Latte intero</t>
  </si>
  <si>
    <t>Zucchero semolato</t>
  </si>
  <si>
    <t>Sequenza principale</t>
  </si>
  <si>
    <t xml:space="preserve"> (si attiva in seguito a risposte esatte alle domande della colonna B nel foglio di gioco)</t>
  </si>
  <si>
    <t>A1</t>
  </si>
  <si>
    <t>B2</t>
  </si>
  <si>
    <t>Se ti trovi sotto la Mole Antonelliana sei nella città di:</t>
  </si>
  <si>
    <t>Torino</t>
  </si>
  <si>
    <t>Milano</t>
  </si>
  <si>
    <t>Napoli</t>
  </si>
  <si>
    <t>Risposte esatte</t>
  </si>
  <si>
    <t>Punteggio finale:</t>
  </si>
  <si>
    <t>C2</t>
  </si>
  <si>
    <t>Christopher Nolan</t>
  </si>
  <si>
    <t>Il film "Odissea" del 2026 è a firma del regista:</t>
  </si>
  <si>
    <t>Tim Burton</t>
  </si>
  <si>
    <t>Stanley Kubrick</t>
  </si>
  <si>
    <t>La risposta esatta deve sempre essere della stessa lettera per ogni numero di domanda, a prescindere che sia della seq princ o no. Es.: se la risposta è B per la dom n 2, deve esserlo anche per le n. 2 della sequenza secondaria. Altrimenti sballa le formule o occorre aggiungerne troppe</t>
  </si>
  <si>
    <t>A2</t>
  </si>
  <si>
    <t>A3</t>
  </si>
  <si>
    <t>B3</t>
  </si>
  <si>
    <t>C3</t>
  </si>
  <si>
    <t>Quale invenzione ha reso famoso lo scienziato Alessandro Volta?</t>
  </si>
  <si>
    <t>La Pila</t>
  </si>
  <si>
    <t>La Lampadina</t>
  </si>
  <si>
    <t>La Radio</t>
  </si>
  <si>
    <t>La città di Tessalonica, in italiano è oggi chiamata:</t>
  </si>
  <si>
    <t>Salonicco</t>
  </si>
  <si>
    <t>Efeso</t>
  </si>
  <si>
    <t>Marzo</t>
  </si>
  <si>
    <t>Aprile</t>
  </si>
  <si>
    <t>Maggio</t>
  </si>
  <si>
    <t>Luigi Einaudi</t>
  </si>
  <si>
    <t>Giuseppe Saragat</t>
  </si>
  <si>
    <t>Entrambi i precedenti</t>
  </si>
  <si>
    <t>Tra i Presidenti della Repubblica del passato figura:</t>
  </si>
  <si>
    <t>16 anni</t>
  </si>
  <si>
    <t>17 anni</t>
  </si>
  <si>
    <t>18 anni</t>
  </si>
  <si>
    <t>A4</t>
  </si>
  <si>
    <t>A5</t>
  </si>
  <si>
    <t>B4</t>
  </si>
  <si>
    <t>B5</t>
  </si>
  <si>
    <t>C5</t>
  </si>
  <si>
    <t>Tarso</t>
  </si>
  <si>
    <t>Lucio Dalla</t>
  </si>
  <si>
    <t>Antonello Venditti</t>
  </si>
  <si>
    <t>Loredana Bertè</t>
  </si>
  <si>
    <t>Il Mare di Bering separa:</t>
  </si>
  <si>
    <t>La Russia dagli Stati Uniti</t>
  </si>
  <si>
    <t>La Norvegia dalla Scozia</t>
  </si>
  <si>
    <t>L'America del Sud dall'Antartide</t>
  </si>
  <si>
    <t>L'acido acetilsalicilico è meglio noto come:</t>
  </si>
  <si>
    <t>Aspirina</t>
  </si>
  <si>
    <t>Tachipirina</t>
  </si>
  <si>
    <t>Umberto Eco</t>
  </si>
  <si>
    <t>Ken Follett</t>
  </si>
  <si>
    <t>Gabriel Garcia Marquez</t>
  </si>
  <si>
    <t>C4</t>
  </si>
  <si>
    <t>Il grande campione Pelè ha esordito in un campionato mondiale di calcio all'età di:</t>
  </si>
  <si>
    <t>Vitamina C</t>
  </si>
  <si>
    <t>A6</t>
  </si>
  <si>
    <t>A-A</t>
  </si>
  <si>
    <t>A-B</t>
  </si>
  <si>
    <t>A-C</t>
  </si>
  <si>
    <t>B-A</t>
  </si>
  <si>
    <t>B-B</t>
  </si>
  <si>
    <t>B-C</t>
  </si>
  <si>
    <t>C-A</t>
  </si>
  <si>
    <t>C-B</t>
  </si>
  <si>
    <t>C-C</t>
  </si>
  <si>
    <t>A7</t>
  </si>
  <si>
    <t>Nella moneta da 2 euro di conio italiano è raffigurato:</t>
  </si>
  <si>
    <t>L'Uomo Vitruviano di Leonardo Da Vinci</t>
  </si>
  <si>
    <t>Un particolare della "Venere" di Sandro Botticelli</t>
  </si>
  <si>
    <t>B6</t>
  </si>
  <si>
    <t>C6</t>
  </si>
  <si>
    <t>Il ritratto di Dante Alighieri</t>
  </si>
  <si>
    <t>Il 31 luglio 1954 raggiunsero la vetta del monte K2, primi in assoluto nella storia, due scalatori:</t>
  </si>
  <si>
    <t>Francesi</t>
  </si>
  <si>
    <t>Nepalesi</t>
  </si>
  <si>
    <t>Italiani</t>
  </si>
  <si>
    <t>Degli insetti</t>
  </si>
  <si>
    <t>Degli aracnidi</t>
  </si>
  <si>
    <t>Dei rettili</t>
  </si>
  <si>
    <t>Gli scorpioni appartengono alla classe:</t>
  </si>
  <si>
    <t>La Smorfia</t>
  </si>
  <si>
    <t>I Giancattivi</t>
  </si>
  <si>
    <t>I Gatti di Vicolo Miracoli</t>
  </si>
  <si>
    <t>Il 1° gennaio 1948</t>
  </si>
  <si>
    <t>La Costituzione della Repubblica Italiana è entrata in vigore:</t>
  </si>
  <si>
    <t>Il 22 dicembre1947</t>
  </si>
  <si>
    <t>L'8 settembre 1943</t>
  </si>
  <si>
    <t>B7</t>
  </si>
  <si>
    <t>C7</t>
  </si>
  <si>
    <t>In quale Piazza di Roma si trova la Fontana dei Quattro Fiumi?</t>
  </si>
  <si>
    <t>Piazza di Spagna</t>
  </si>
  <si>
    <t>Piazza Navona</t>
  </si>
  <si>
    <t>Piazza di Trevi</t>
  </si>
  <si>
    <t>A9</t>
  </si>
  <si>
    <t>Il Campionato del Mondo di Scacchi, tra lo statunitense Bobby Fischer e il sovietico Boris Spassky</t>
  </si>
  <si>
    <t>Quale grande sfida si svolse a Reykjavik, in Islanda, nel 1972?</t>
  </si>
  <si>
    <t>L'unica regata con cui si aggiudicò la prima America,s Cup, che contrapponeva gli equipaggi degli Stati Uniti e della Gran Bretagna</t>
  </si>
  <si>
    <t>A8</t>
  </si>
  <si>
    <t>In quale città straniera si rifugiò Giuseppe Mazzini tra il 1837 e, a più riprese, fino al 1868?</t>
  </si>
  <si>
    <t>Londra</t>
  </si>
  <si>
    <t>Parigi</t>
  </si>
  <si>
    <t>Losanna</t>
  </si>
  <si>
    <t>B8</t>
  </si>
  <si>
    <t>B9</t>
  </si>
  <si>
    <t>C8</t>
  </si>
  <si>
    <t>C9</t>
  </si>
  <si>
    <t>Bruce Springsteen</t>
  </si>
  <si>
    <t>Quale tra i seguenti personaggi di nazionalità statunitense è figlio di madre di origini italiane?</t>
  </si>
  <si>
    <t>Jennifer Aniston</t>
  </si>
  <si>
    <t>Cher</t>
  </si>
  <si>
    <t>Garum</t>
  </si>
  <si>
    <t>Sartramone</t>
  </si>
  <si>
    <t>Edes Anna</t>
  </si>
  <si>
    <t>Quale salsa a base di pesce nell'antica Roma si usava per insaporire i piatti?</t>
  </si>
  <si>
    <t>La Stella Polare appartiene alla Costellazione:</t>
  </si>
  <si>
    <t>Dell'Orsa Maggiore</t>
  </si>
  <si>
    <t>Dell'Orsa Minore</t>
  </si>
  <si>
    <t>Della Lira</t>
  </si>
  <si>
    <t>Che differenza c'è tra domicilio e residenza?</t>
  </si>
  <si>
    <t>Il domicilio è il luogo in cui si vive di solito e la residenza è la sede ufficiale in cui si svolgono anche i propri affari</t>
  </si>
  <si>
    <t>La residenza è il luogo in cui si vive di solito ed il domicilio è il luogo dove si tengono i propri affari</t>
  </si>
  <si>
    <t>Sono sinonimi e differiscono semmai soltanto in alcuni statuti comunali</t>
  </si>
  <si>
    <t>(appare solo dopo aver risposto a tutte le domande)</t>
  </si>
  <si>
    <t>B10</t>
  </si>
  <si>
    <t>C10</t>
  </si>
  <si>
    <t>A10</t>
  </si>
  <si>
    <t>A11</t>
  </si>
  <si>
    <t>B11</t>
  </si>
  <si>
    <t>C11</t>
  </si>
  <si>
    <t>A12</t>
  </si>
  <si>
    <t>B12</t>
  </si>
  <si>
    <t>C12</t>
  </si>
  <si>
    <t>Litio</t>
  </si>
  <si>
    <t>Sodio</t>
  </si>
  <si>
    <t>Carbonio</t>
  </si>
  <si>
    <t>Nella scala periodica, tra Elio e Berillio, si colloca il:</t>
  </si>
  <si>
    <t>Nella scherma, quali armi possono colpire in modo valido soltanto di punta?</t>
  </si>
  <si>
    <t>Spada e sciabola</t>
  </si>
  <si>
    <t>Fioretto e spada</t>
  </si>
  <si>
    <t>Sciabola e fioretto</t>
  </si>
  <si>
    <t>Intorno al II secolo a.C.</t>
  </si>
  <si>
    <t>All'Alto Medioevo</t>
  </si>
  <si>
    <t>Alla seconda metà del Settecento, in corrispondenza della rivoluzione industriale</t>
  </si>
  <si>
    <t>In edilizia, l'uso del calcestruzzo risale a quale epoca?</t>
  </si>
  <si>
    <t>Il muscolo più lungo del corpo umano è:</t>
  </si>
  <si>
    <t>La prima edizione del Giro d'Italia è stata quella del:</t>
  </si>
  <si>
    <t>Il Sartorio</t>
  </si>
  <si>
    <t>Il Bicipite Femorale</t>
  </si>
  <si>
    <t>Il Grande Pettorale</t>
  </si>
  <si>
    <t>Cime Tempestose</t>
  </si>
  <si>
    <t>Heathcliff e Catherine sono protagonisti di quale romanzo?</t>
  </si>
  <si>
    <t>Orgoglio e Pregiudizio</t>
  </si>
  <si>
    <t>Al Faro</t>
  </si>
  <si>
    <t>Fino al Gran Premio del Sudafrica del 1993, fu gareggiato in questo Paese per diverse volte in Formula 1, nel circuito di:</t>
  </si>
  <si>
    <t>Kyalami</t>
  </si>
  <si>
    <t>Bloemfontein</t>
  </si>
  <si>
    <t>Phakisa</t>
  </si>
  <si>
    <t>Nei ritratti del Bronzino possiamo rinvenire una caratteristica che lo rende peculiare. Quale?</t>
  </si>
  <si>
    <t>Lo sguardo sempre rivolto a destra</t>
  </si>
  <si>
    <t>Lo strabismo dello sguardo</t>
  </si>
  <si>
    <t>Gli immancabili drappi sullo sfondo</t>
  </si>
  <si>
    <t>Zulu</t>
  </si>
  <si>
    <t>Del Benin</t>
  </si>
  <si>
    <t>Del Mali</t>
  </si>
  <si>
    <t>L'impero africano che nacque come regno intorno al 40 a.C., che fu considerato impero da quando, nel XV secolo, estese di molto il proprio territorio ed è durato fino al 1897, fu quello:</t>
  </si>
  <si>
    <t>Calcolo punteggio finale</t>
  </si>
  <si>
    <t>CRESCENDO</t>
  </si>
  <si>
    <t>Rispondi alle domande negli scacchi indicati. Si genera automaticamente la domanda successiva, in un crescendo di difficoltà</t>
  </si>
  <si>
    <t>ê</t>
  </si>
  <si>
    <t>Giulio Cesare è stato ucciso alle Idi (cioè il giorno 15) di quale mese?</t>
  </si>
  <si>
    <t>Gioco a Quiz</t>
  </si>
  <si>
    <t>L'incontro di pugilato tra Muhammad Alì (Cassisu Clay) e Gheorge Foreman, valido per il titolo mondiale dei Pesi Massimi</t>
  </si>
  <si>
    <t>In quale videogioco si devono incastrare dei pezzi di diverse forme ma formati da quattro quadrati uniti?</t>
  </si>
  <si>
    <t>Pac-Man</t>
  </si>
  <si>
    <t>Tetris</t>
  </si>
  <si>
    <t>Space Invaders</t>
  </si>
  <si>
    <t>Il Nome della Rosa è un romanzo scritto da:</t>
  </si>
  <si>
    <r>
      <t xml:space="preserve">La canzone </t>
    </r>
    <r>
      <rPr>
        <i/>
        <sz val="11"/>
        <color theme="0"/>
        <rFont val="Arial"/>
        <family val="2"/>
      </rPr>
      <t>Com'è profondo il mare</t>
    </r>
    <r>
      <rPr>
        <sz val="11"/>
        <color theme="0"/>
        <rFont val="Arial"/>
        <family val="2"/>
      </rPr>
      <t xml:space="preserve"> è di:</t>
    </r>
  </si>
  <si>
    <r>
      <t xml:space="preserve">L'attore Massimo Troisi esordì in televisione nel programma </t>
    </r>
    <r>
      <rPr>
        <i/>
        <sz val="11"/>
        <color theme="0"/>
        <rFont val="Arial"/>
        <family val="2"/>
      </rPr>
      <t>Non Stop</t>
    </r>
    <r>
      <rPr>
        <sz val="11"/>
        <color theme="0"/>
        <rFont val="Arial"/>
        <family val="2"/>
      </rPr>
      <t>, con il suo gruppo che si chiamava:</t>
    </r>
  </si>
  <si>
    <t>Viene attribuito 1 punto per una risposta esatta, dimezzato se la risposta precedente era errata</t>
  </si>
  <si>
    <r>
      <t>Risp esatte</t>
    </r>
    <r>
      <rPr>
        <b/>
        <sz val="7"/>
        <color theme="0"/>
        <rFont val="Arial"/>
        <family val="2"/>
      </rPr>
      <t xml:space="preserve"> (N.B. non sono allineate con le domande di fianco)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</si>
</sst>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0" x14ac:knownFonts="1"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4"/>
      <color theme="7" tint="0.59999389629810485"/>
      <name val="Times New Roman"/>
      <family val="1"/>
    </font>
    <font>
      <sz val="12"/>
      <color rgb="FF325E86"/>
      <name val="Times New Roman"/>
      <family val="1"/>
    </font>
    <font>
      <sz val="10"/>
      <color rgb="FFFFFFCC"/>
      <name val="Times New Roman"/>
      <family val="1"/>
    </font>
    <font>
      <sz val="10"/>
      <color rgb="FFA0BFDC"/>
      <name val="Arial"/>
      <family val="2"/>
    </font>
    <font>
      <sz val="7"/>
      <color rgb="FFA0BFDC"/>
      <name val="Arial"/>
      <family val="2"/>
    </font>
    <font>
      <sz val="16"/>
      <color rgb="FF2C5376"/>
      <name val="Wingdings"/>
      <charset val="2"/>
    </font>
    <font>
      <b/>
      <sz val="16"/>
      <color rgb="FF2C5376"/>
      <name val="Times New Roman"/>
      <family val="1"/>
    </font>
    <font>
      <sz val="10"/>
      <color rgb="FF2C5376"/>
      <name val="Times New Roman"/>
      <family val="1"/>
    </font>
    <font>
      <b/>
      <i/>
      <sz val="22"/>
      <color rgb="FFFFFFCC"/>
      <name val="Times New Roman"/>
      <family val="1"/>
    </font>
    <font>
      <b/>
      <i/>
      <sz val="16"/>
      <color rgb="FFFFFFCC"/>
      <name val="Times New Roman"/>
      <family val="1"/>
    </font>
    <font>
      <sz val="14"/>
      <color rgb="FFFFFFCC"/>
      <name val="Times New Roman"/>
      <family val="1"/>
    </font>
    <font>
      <sz val="16"/>
      <color rgb="FFFFFFCC"/>
      <name val="Times New Roman"/>
      <family val="1"/>
    </font>
    <font>
      <sz val="10"/>
      <color rgb="FFFFC00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7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0"/>
      <name val="Arial"/>
      <family val="2"/>
    </font>
    <font>
      <i/>
      <sz val="11"/>
      <color theme="0"/>
      <name val="Arial"/>
      <family val="2"/>
    </font>
    <font>
      <sz val="7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10"/>
      <color rgb="FFFFFF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2C5376"/>
        <bgColor indexed="64"/>
      </patternFill>
    </fill>
    <fill>
      <patternFill patternType="solid">
        <fgColor rgb="FF325E86"/>
        <bgColor indexed="64"/>
      </patternFill>
    </fill>
    <fill>
      <patternFill patternType="solid">
        <fgColor rgb="FFA0BFD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rgb="FF366692"/>
      </left>
      <right style="double">
        <color rgb="FF366692"/>
      </right>
      <top style="double">
        <color rgb="FF366692"/>
      </top>
      <bottom style="double">
        <color rgb="FF366692"/>
      </bottom>
      <diagonal/>
    </border>
    <border>
      <left style="double">
        <color rgb="FF366692"/>
      </left>
      <right/>
      <top/>
      <bottom/>
      <diagonal/>
    </border>
    <border>
      <left style="double">
        <color theme="7" tint="0.59996337778862885"/>
      </left>
      <right/>
      <top style="double">
        <color theme="7" tint="0.59996337778862885"/>
      </top>
      <bottom style="double">
        <color theme="7" tint="0.59996337778862885"/>
      </bottom>
      <diagonal/>
    </border>
    <border>
      <left style="double">
        <color theme="7" tint="0.59996337778862885"/>
      </left>
      <right/>
      <top style="double">
        <color theme="7" tint="0.59996337778862885"/>
      </top>
      <bottom/>
      <diagonal/>
    </border>
    <border>
      <left style="double">
        <color rgb="FF325E86"/>
      </left>
      <right style="double">
        <color rgb="FF325E86"/>
      </right>
      <top style="double">
        <color rgb="FF325E86"/>
      </top>
      <bottom/>
      <diagonal/>
    </border>
    <border>
      <left style="double">
        <color rgb="FF325E86"/>
      </left>
      <right style="double">
        <color rgb="FF325E86"/>
      </right>
      <top/>
      <bottom/>
      <diagonal/>
    </border>
    <border>
      <left style="double">
        <color rgb="FF325E86"/>
      </left>
      <right style="double">
        <color rgb="FF325E86"/>
      </right>
      <top/>
      <bottom style="double">
        <color rgb="FF325E86"/>
      </bottom>
      <diagonal/>
    </border>
    <border>
      <left style="double">
        <color rgb="FF2C5376"/>
      </left>
      <right style="double">
        <color rgb="FF2C5376"/>
      </right>
      <top style="double">
        <color rgb="FF2C5376"/>
      </top>
      <bottom style="double">
        <color rgb="FF2C5376"/>
      </bottom>
      <diagonal/>
    </border>
    <border>
      <left/>
      <right/>
      <top style="double">
        <color theme="7" tint="0.59996337778862885"/>
      </top>
      <bottom style="double">
        <color theme="7" tint="0.59996337778862885"/>
      </bottom>
      <diagonal/>
    </border>
    <border>
      <left/>
      <right/>
      <top style="double">
        <color theme="7" tint="0.59996337778862885"/>
      </top>
      <bottom/>
      <diagonal/>
    </border>
    <border>
      <left style="double">
        <color rgb="FF2C5376"/>
      </left>
      <right style="double">
        <color rgb="FF2C5376"/>
      </right>
      <top style="double">
        <color rgb="FF2C5376"/>
      </top>
      <bottom/>
      <diagonal/>
    </border>
    <border>
      <left style="double">
        <color rgb="FF2C5376"/>
      </left>
      <right style="double">
        <color rgb="FF2C5376"/>
      </right>
      <top/>
      <bottom/>
      <diagonal/>
    </border>
    <border>
      <left style="double">
        <color rgb="FF2C5376"/>
      </left>
      <right style="double">
        <color rgb="FF2C5376"/>
      </right>
      <top/>
      <bottom style="double">
        <color rgb="FF2C5376"/>
      </bottom>
      <diagonal/>
    </border>
    <border>
      <left/>
      <right style="double">
        <color rgb="FF366692"/>
      </right>
      <top style="double">
        <color rgb="FF366692"/>
      </top>
      <bottom style="double">
        <color rgb="FF366692"/>
      </bottom>
      <diagonal/>
    </border>
    <border>
      <left style="double">
        <color rgb="FFFFFFCC"/>
      </left>
      <right style="double">
        <color rgb="FFFFFFCC"/>
      </right>
      <top style="double">
        <color rgb="FFFFFFCC"/>
      </top>
      <bottom/>
      <diagonal/>
    </border>
    <border>
      <left style="double">
        <color rgb="FFFFFFCC"/>
      </left>
      <right style="double">
        <color rgb="FFFFFFCC"/>
      </right>
      <top/>
      <bottom style="double">
        <color rgb="FFFFFFCC"/>
      </bottom>
      <diagonal/>
    </border>
    <border>
      <left/>
      <right/>
      <top style="double">
        <color rgb="FF2C5376"/>
      </top>
      <bottom style="double">
        <color rgb="FF2C5376"/>
      </bottom>
      <diagonal/>
    </border>
    <border>
      <left style="double">
        <color rgb="FFFFFFCC"/>
      </left>
      <right style="double">
        <color rgb="FFFFFFCC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8" borderId="0" xfId="0" applyFont="1" applyFill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9" borderId="17" xfId="0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15" fillId="7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right" vertical="center"/>
    </xf>
    <xf numFmtId="0" fontId="0" fillId="8" borderId="0" xfId="0" applyFill="1" applyAlignment="1">
      <alignment vertical="center"/>
    </xf>
    <xf numFmtId="0" fontId="0" fillId="8" borderId="0" xfId="0" applyFill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18" fillId="4" borderId="0" xfId="0" applyFont="1" applyFill="1" applyAlignment="1">
      <alignment vertical="center"/>
    </xf>
    <xf numFmtId="0" fontId="18" fillId="4" borderId="0" xfId="0" applyFont="1" applyFill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164" fontId="19" fillId="0" borderId="0" xfId="0" applyNumberFormat="1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7" fillId="6" borderId="0" xfId="0" applyFont="1" applyFill="1" applyAlignment="1">
      <alignment horizontal="right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left" vertical="center" wrapText="1"/>
    </xf>
    <xf numFmtId="0" fontId="6" fillId="7" borderId="10" xfId="0" applyFont="1" applyFill="1" applyBorder="1" applyAlignment="1">
      <alignment horizontal="left" vertical="center" wrapText="1"/>
    </xf>
    <xf numFmtId="0" fontId="11" fillId="5" borderId="5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7" borderId="3" xfId="0" applyFont="1" applyFill="1" applyBorder="1" applyAlignment="1">
      <alignment horizontal="left" vertical="center" wrapText="1"/>
    </xf>
    <xf numFmtId="0" fontId="6" fillId="7" borderId="4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8" fillId="7" borderId="18" xfId="0" applyFont="1" applyFill="1" applyBorder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19" fillId="0" borderId="0" xfId="0" applyFont="1"/>
    <xf numFmtId="0" fontId="24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1" fillId="3" borderId="0" xfId="0" applyFont="1" applyFill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3" borderId="0" xfId="0" applyFont="1" applyFill="1" applyAlignment="1">
      <alignment horizontal="left" vertical="center"/>
    </xf>
    <xf numFmtId="164" fontId="29" fillId="3" borderId="0" xfId="0" applyNumberFormat="1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A0BFDC"/>
      <color rgb="FF2C5376"/>
      <color rgb="FFFFFFCC"/>
      <color rgb="FF325E86"/>
      <color rgb="FF366692"/>
      <color rgb="FF387D80"/>
      <color rgb="FF408E92"/>
      <color rgb="FFFFFFEB"/>
      <color rgb="FF49A1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76200</xdr:rowOff>
    </xdr:from>
    <xdr:to>
      <xdr:col>2</xdr:col>
      <xdr:colOff>381000</xdr:colOff>
      <xdr:row>8</xdr:row>
      <xdr:rowOff>50800</xdr:rowOff>
    </xdr:to>
    <xdr:cxnSp macro="">
      <xdr:nvCxnSpPr>
        <xdr:cNvPr id="3" name="Connettore 2 2"/>
        <xdr:cNvCxnSpPr/>
      </xdr:nvCxnSpPr>
      <xdr:spPr bwMode="auto">
        <a:xfrm>
          <a:off x="4216400" y="1346200"/>
          <a:ext cx="342900" cy="89535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44450</xdr:colOff>
      <xdr:row>8</xdr:row>
      <xdr:rowOff>107950</xdr:rowOff>
    </xdr:from>
    <xdr:to>
      <xdr:col>2</xdr:col>
      <xdr:colOff>387350</xdr:colOff>
      <xdr:row>13</xdr:row>
      <xdr:rowOff>82550</xdr:rowOff>
    </xdr:to>
    <xdr:cxnSp macro="">
      <xdr:nvCxnSpPr>
        <xdr:cNvPr id="8" name="Connettore 2 7"/>
        <xdr:cNvCxnSpPr/>
      </xdr:nvCxnSpPr>
      <xdr:spPr bwMode="auto">
        <a:xfrm>
          <a:off x="4222750" y="2298700"/>
          <a:ext cx="342900" cy="89535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50800</xdr:colOff>
      <xdr:row>13</xdr:row>
      <xdr:rowOff>120650</xdr:rowOff>
    </xdr:from>
    <xdr:to>
      <xdr:col>3</xdr:col>
      <xdr:colOff>0</xdr:colOff>
      <xdr:row>18</xdr:row>
      <xdr:rowOff>95250</xdr:rowOff>
    </xdr:to>
    <xdr:cxnSp macro="">
      <xdr:nvCxnSpPr>
        <xdr:cNvPr id="9" name="Connettore 2 8"/>
        <xdr:cNvCxnSpPr/>
      </xdr:nvCxnSpPr>
      <xdr:spPr bwMode="auto">
        <a:xfrm>
          <a:off x="4229100" y="3232150"/>
          <a:ext cx="342900" cy="89535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31750</xdr:colOff>
      <xdr:row>18</xdr:row>
      <xdr:rowOff>63500</xdr:rowOff>
    </xdr:from>
    <xdr:to>
      <xdr:col>2</xdr:col>
      <xdr:colOff>381000</xdr:colOff>
      <xdr:row>23</xdr:row>
      <xdr:rowOff>31750</xdr:rowOff>
    </xdr:to>
    <xdr:cxnSp macro="">
      <xdr:nvCxnSpPr>
        <xdr:cNvPr id="10" name="Connettore 2 9"/>
        <xdr:cNvCxnSpPr/>
      </xdr:nvCxnSpPr>
      <xdr:spPr bwMode="auto">
        <a:xfrm>
          <a:off x="4311650" y="4095750"/>
          <a:ext cx="349250" cy="104140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31750</xdr:colOff>
      <xdr:row>23</xdr:row>
      <xdr:rowOff>342900</xdr:rowOff>
    </xdr:from>
    <xdr:to>
      <xdr:col>2</xdr:col>
      <xdr:colOff>374650</xdr:colOff>
      <xdr:row>28</xdr:row>
      <xdr:rowOff>139700</xdr:rowOff>
    </xdr:to>
    <xdr:cxnSp macro="">
      <xdr:nvCxnSpPr>
        <xdr:cNvPr id="6" name="Connettore 2 5"/>
        <xdr:cNvCxnSpPr/>
      </xdr:nvCxnSpPr>
      <xdr:spPr bwMode="auto">
        <a:xfrm>
          <a:off x="4311650" y="5448300"/>
          <a:ext cx="342900" cy="89535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31750</xdr:colOff>
      <xdr:row>28</xdr:row>
      <xdr:rowOff>31750</xdr:rowOff>
    </xdr:from>
    <xdr:to>
      <xdr:col>3</xdr:col>
      <xdr:colOff>12700</xdr:colOff>
      <xdr:row>33</xdr:row>
      <xdr:rowOff>127000</xdr:rowOff>
    </xdr:to>
    <xdr:cxnSp macro="">
      <xdr:nvCxnSpPr>
        <xdr:cNvPr id="11" name="Connettore 2 10"/>
        <xdr:cNvCxnSpPr/>
      </xdr:nvCxnSpPr>
      <xdr:spPr bwMode="auto">
        <a:xfrm>
          <a:off x="4311650" y="6235700"/>
          <a:ext cx="374650" cy="113665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25400</xdr:colOff>
      <xdr:row>33</xdr:row>
      <xdr:rowOff>215900</xdr:rowOff>
    </xdr:from>
    <xdr:to>
      <xdr:col>3</xdr:col>
      <xdr:colOff>0</xdr:colOff>
      <xdr:row>38</xdr:row>
      <xdr:rowOff>76200</xdr:rowOff>
    </xdr:to>
    <xdr:cxnSp macro="">
      <xdr:nvCxnSpPr>
        <xdr:cNvPr id="12" name="Connettore 2 11"/>
        <xdr:cNvCxnSpPr/>
      </xdr:nvCxnSpPr>
      <xdr:spPr bwMode="auto">
        <a:xfrm>
          <a:off x="4305300" y="7461250"/>
          <a:ext cx="368300" cy="156210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0</xdr:colOff>
      <xdr:row>38</xdr:row>
      <xdr:rowOff>266700</xdr:rowOff>
    </xdr:from>
    <xdr:to>
      <xdr:col>2</xdr:col>
      <xdr:colOff>381000</xdr:colOff>
      <xdr:row>43</xdr:row>
      <xdr:rowOff>88900</xdr:rowOff>
    </xdr:to>
    <xdr:cxnSp macro="">
      <xdr:nvCxnSpPr>
        <xdr:cNvPr id="13" name="Connettore 2 12"/>
        <xdr:cNvCxnSpPr/>
      </xdr:nvCxnSpPr>
      <xdr:spPr bwMode="auto">
        <a:xfrm>
          <a:off x="4279900" y="9213850"/>
          <a:ext cx="381000" cy="142875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31750</xdr:colOff>
      <xdr:row>43</xdr:row>
      <xdr:rowOff>247650</xdr:rowOff>
    </xdr:from>
    <xdr:to>
      <xdr:col>3</xdr:col>
      <xdr:colOff>12700</xdr:colOff>
      <xdr:row>48</xdr:row>
      <xdr:rowOff>69850</xdr:rowOff>
    </xdr:to>
    <xdr:cxnSp macro="">
      <xdr:nvCxnSpPr>
        <xdr:cNvPr id="15" name="Connettore 2 14"/>
        <xdr:cNvCxnSpPr/>
      </xdr:nvCxnSpPr>
      <xdr:spPr bwMode="auto">
        <a:xfrm>
          <a:off x="4311650" y="10801350"/>
          <a:ext cx="374650" cy="113665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25400</xdr:colOff>
      <xdr:row>48</xdr:row>
      <xdr:rowOff>44450</xdr:rowOff>
    </xdr:from>
    <xdr:to>
      <xdr:col>3</xdr:col>
      <xdr:colOff>6350</xdr:colOff>
      <xdr:row>53</xdr:row>
      <xdr:rowOff>260350</xdr:rowOff>
    </xdr:to>
    <xdr:cxnSp macro="">
      <xdr:nvCxnSpPr>
        <xdr:cNvPr id="16" name="Connettore 2 15"/>
        <xdr:cNvCxnSpPr/>
      </xdr:nvCxnSpPr>
      <xdr:spPr bwMode="auto">
        <a:xfrm>
          <a:off x="4305300" y="11912600"/>
          <a:ext cx="374650" cy="113665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19050</xdr:colOff>
      <xdr:row>53</xdr:row>
      <xdr:rowOff>190500</xdr:rowOff>
    </xdr:from>
    <xdr:to>
      <xdr:col>3</xdr:col>
      <xdr:colOff>0</xdr:colOff>
      <xdr:row>58</xdr:row>
      <xdr:rowOff>38100</xdr:rowOff>
    </xdr:to>
    <xdr:cxnSp macro="">
      <xdr:nvCxnSpPr>
        <xdr:cNvPr id="17" name="Connettore 2 16"/>
        <xdr:cNvCxnSpPr/>
      </xdr:nvCxnSpPr>
      <xdr:spPr bwMode="auto">
        <a:xfrm>
          <a:off x="4298950" y="12979400"/>
          <a:ext cx="374650" cy="113665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"/>
  <sheetViews>
    <sheetView tabSelected="1" zoomScale="150" zoomScaleNormal="150" workbookViewId="0">
      <selection activeCell="B1" sqref="B1"/>
    </sheetView>
  </sheetViews>
  <sheetFormatPr defaultColWidth="11.5703125" defaultRowHeight="11.45" customHeight="1" x14ac:dyDescent="0.2"/>
  <cols>
    <col min="1" max="1" width="4.28515625" style="1" customWidth="1"/>
    <col min="2" max="2" width="106.42578125" style="5" customWidth="1"/>
    <col min="3" max="16384" width="11.5703125" style="1"/>
  </cols>
  <sheetData>
    <row r="1" spans="1:4" ht="29.25" customHeight="1" x14ac:dyDescent="0.2">
      <c r="B1" s="17" t="s">
        <v>177</v>
      </c>
      <c r="D1" s="20"/>
    </row>
    <row r="2" spans="1:4" ht="22.5" customHeight="1" thickBot="1" x14ac:dyDescent="0.25">
      <c r="B2" s="18" t="s">
        <v>181</v>
      </c>
      <c r="D2" s="20"/>
    </row>
    <row r="3" spans="1:4" s="4" customFormat="1" ht="13.5" thickTop="1" x14ac:dyDescent="0.2">
      <c r="B3" s="15" t="s">
        <v>178</v>
      </c>
      <c r="D3" s="21"/>
    </row>
    <row r="4" spans="1:4" s="10" customFormat="1" ht="13.5" thickBot="1" x14ac:dyDescent="0.25">
      <c r="B4" s="16" t="s">
        <v>190</v>
      </c>
      <c r="D4" s="21"/>
    </row>
    <row r="5" spans="1:4" s="4" customFormat="1" ht="14.25" thickTop="1" thickBot="1" x14ac:dyDescent="0.25">
      <c r="B5" s="5"/>
      <c r="C5" s="7"/>
      <c r="D5" s="21"/>
    </row>
    <row r="6" spans="1:4" s="4" customFormat="1" ht="15" customHeight="1" thickTop="1" thickBot="1" x14ac:dyDescent="0.25">
      <c r="A6" s="35">
        <v>1</v>
      </c>
      <c r="B6" s="48" t="str">
        <f>'Archivio domande'!B3</f>
        <v>Tra i seguenti, non è un ingrediente della crema pasticcera:</v>
      </c>
      <c r="C6" s="40" t="s">
        <v>179</v>
      </c>
      <c r="D6" s="52">
        <f>IF(COUNTBLANK(C10)=0,1,0)</f>
        <v>0</v>
      </c>
    </row>
    <row r="7" spans="1:4" s="11" customFormat="1" ht="15" customHeight="1" thickTop="1" thickBot="1" x14ac:dyDescent="0.25">
      <c r="A7" s="36"/>
      <c r="B7" s="48"/>
      <c r="C7" s="41"/>
      <c r="D7" s="52"/>
    </row>
    <row r="8" spans="1:4" s="11" customFormat="1" ht="15" customHeight="1" thickTop="1" thickBot="1" x14ac:dyDescent="0.25">
      <c r="A8" s="36"/>
      <c r="B8" s="48"/>
      <c r="C8" s="41"/>
      <c r="D8" s="52"/>
    </row>
    <row r="9" spans="1:4" s="11" customFormat="1" ht="15" customHeight="1" thickTop="1" thickBot="1" x14ac:dyDescent="0.25">
      <c r="A9" s="36"/>
      <c r="B9" s="49"/>
      <c r="C9" s="42"/>
      <c r="D9" s="52"/>
    </row>
    <row r="10" spans="1:4" s="4" customFormat="1" ht="14.25" thickTop="1" thickBot="1" x14ac:dyDescent="0.25">
      <c r="A10" s="43" t="s">
        <v>0</v>
      </c>
      <c r="B10" s="50" t="str">
        <f>'Archivio domande'!B4</f>
        <v>Albume d'uovo</v>
      </c>
      <c r="C10" s="46"/>
      <c r="D10" s="52"/>
    </row>
    <row r="11" spans="1:4" s="11" customFormat="1" ht="14.25" thickTop="1" thickBot="1" x14ac:dyDescent="0.25">
      <c r="A11" s="44"/>
      <c r="B11" s="50"/>
      <c r="C11" s="46"/>
      <c r="D11" s="52"/>
    </row>
    <row r="12" spans="1:4" s="4" customFormat="1" ht="14.25" thickTop="1" thickBot="1" x14ac:dyDescent="0.25">
      <c r="A12" s="43" t="s">
        <v>2</v>
      </c>
      <c r="B12" s="45" t="str">
        <f>'Archivio domande'!B5</f>
        <v>Latte intero</v>
      </c>
      <c r="C12" s="46"/>
      <c r="D12" s="52"/>
    </row>
    <row r="13" spans="1:4" s="11" customFormat="1" ht="14.25" thickTop="1" thickBot="1" x14ac:dyDescent="0.25">
      <c r="A13" s="44"/>
      <c r="B13" s="45"/>
      <c r="C13" s="46"/>
      <c r="D13" s="52"/>
    </row>
    <row r="14" spans="1:4" s="4" customFormat="1" ht="14.25" thickTop="1" thickBot="1" x14ac:dyDescent="0.25">
      <c r="A14" s="43" t="s">
        <v>1</v>
      </c>
      <c r="B14" s="45" t="str">
        <f>'Archivio domande'!B6</f>
        <v>Zucchero semolato</v>
      </c>
      <c r="C14" s="46"/>
      <c r="D14" s="52"/>
    </row>
    <row r="15" spans="1:4" s="11" customFormat="1" ht="14.25" thickTop="1" thickBot="1" x14ac:dyDescent="0.25">
      <c r="A15" s="51"/>
      <c r="B15" s="45"/>
      <c r="C15" s="46"/>
      <c r="D15" s="52"/>
    </row>
    <row r="16" spans="1:4" s="4" customFormat="1" ht="14.25" thickTop="1" thickBot="1" x14ac:dyDescent="0.25">
      <c r="A16" s="14"/>
      <c r="B16" s="5"/>
      <c r="C16" s="13"/>
      <c r="D16" s="52"/>
    </row>
    <row r="17" spans="1:4" s="4" customFormat="1" ht="14.25" thickTop="1" thickBot="1" x14ac:dyDescent="0.25">
      <c r="A17" s="35">
        <v>2</v>
      </c>
      <c r="B17" s="38" t="str">
        <f>IF(COUNTBLANK(C10)=0,Formule!K4," ")</f>
        <v xml:space="preserve"> </v>
      </c>
      <c r="C17" s="40" t="str">
        <f>IF(COUNTBLANK(C10)=0,"ê"," ")</f>
        <v xml:space="preserve"> </v>
      </c>
      <c r="D17" s="52">
        <f>IF(COUNTBLANK(C21)=0,1,0)</f>
        <v>0</v>
      </c>
    </row>
    <row r="18" spans="1:4" s="11" customFormat="1" ht="14.25" thickTop="1" thickBot="1" x14ac:dyDescent="0.25">
      <c r="A18" s="36"/>
      <c r="B18" s="38"/>
      <c r="C18" s="41"/>
      <c r="D18" s="52"/>
    </row>
    <row r="19" spans="1:4" s="11" customFormat="1" ht="14.25" thickTop="1" thickBot="1" x14ac:dyDescent="0.25">
      <c r="A19" s="36"/>
      <c r="B19" s="38"/>
      <c r="C19" s="41"/>
      <c r="D19" s="52"/>
    </row>
    <row r="20" spans="1:4" s="11" customFormat="1" ht="14.25" thickTop="1" thickBot="1" x14ac:dyDescent="0.25">
      <c r="A20" s="37"/>
      <c r="B20" s="39"/>
      <c r="C20" s="42"/>
      <c r="D20" s="52"/>
    </row>
    <row r="21" spans="1:4" s="4" customFormat="1" ht="14.25" customHeight="1" thickTop="1" thickBot="1" x14ac:dyDescent="0.25">
      <c r="A21" s="43" t="s">
        <v>0</v>
      </c>
      <c r="B21" s="45" t="str">
        <f>IF(COUNTBLANK(C10)=0,Formule!K5," ")</f>
        <v xml:space="preserve"> </v>
      </c>
      <c r="C21" s="46"/>
      <c r="D21" s="52"/>
    </row>
    <row r="22" spans="1:4" s="11" customFormat="1" ht="14.25" customHeight="1" thickTop="1" thickBot="1" x14ac:dyDescent="0.25">
      <c r="A22" s="44"/>
      <c r="B22" s="45"/>
      <c r="C22" s="46"/>
      <c r="D22" s="52"/>
    </row>
    <row r="23" spans="1:4" s="4" customFormat="1" ht="14.25" customHeight="1" thickTop="1" thickBot="1" x14ac:dyDescent="0.25">
      <c r="A23" s="43" t="s">
        <v>2</v>
      </c>
      <c r="B23" s="45" t="str">
        <f>IF(COUNTBLANK(C10)=0,Formule!K6," ")</f>
        <v xml:space="preserve"> </v>
      </c>
      <c r="C23" s="46"/>
      <c r="D23" s="52"/>
    </row>
    <row r="24" spans="1:4" s="11" customFormat="1" ht="14.25" customHeight="1" thickTop="1" thickBot="1" x14ac:dyDescent="0.25">
      <c r="A24" s="44"/>
      <c r="B24" s="45"/>
      <c r="C24" s="46"/>
      <c r="D24" s="52"/>
    </row>
    <row r="25" spans="1:4" s="4" customFormat="1" ht="14.25" customHeight="1" thickTop="1" thickBot="1" x14ac:dyDescent="0.25">
      <c r="A25" s="43" t="s">
        <v>1</v>
      </c>
      <c r="B25" s="45" t="str">
        <f>IF(COUNTBLANK(C10)=0,Formule!K7," ")</f>
        <v xml:space="preserve"> </v>
      </c>
      <c r="C25" s="46"/>
      <c r="D25" s="52"/>
    </row>
    <row r="26" spans="1:4" s="11" customFormat="1" ht="14.25" customHeight="1" thickTop="1" thickBot="1" x14ac:dyDescent="0.25">
      <c r="A26" s="44"/>
      <c r="B26" s="45"/>
      <c r="C26" s="46"/>
      <c r="D26" s="52"/>
    </row>
    <row r="27" spans="1:4" s="4" customFormat="1" ht="14.25" thickTop="1" thickBot="1" x14ac:dyDescent="0.25">
      <c r="A27" s="14"/>
      <c r="B27" s="5"/>
      <c r="C27" s="13"/>
      <c r="D27" s="52"/>
    </row>
    <row r="28" spans="1:4" s="4" customFormat="1" ht="15.75" customHeight="1" thickTop="1" thickBot="1" x14ac:dyDescent="0.25">
      <c r="A28" s="35">
        <v>3</v>
      </c>
      <c r="B28" s="38" t="str">
        <f>IF(COUNTBLANK(C21)=0,Formule!K9," ")</f>
        <v xml:space="preserve"> </v>
      </c>
      <c r="C28" s="40" t="str">
        <f>IF(COUNTBLANK(C21)=0,"ê"," ")</f>
        <v xml:space="preserve"> </v>
      </c>
      <c r="D28" s="52">
        <f>IF(COUNTBLANK(C32)=0,1,0)</f>
        <v>0</v>
      </c>
    </row>
    <row r="29" spans="1:4" s="11" customFormat="1" ht="15" customHeight="1" thickTop="1" thickBot="1" x14ac:dyDescent="0.25">
      <c r="A29" s="36"/>
      <c r="B29" s="38"/>
      <c r="C29" s="41"/>
      <c r="D29" s="52"/>
    </row>
    <row r="30" spans="1:4" s="11" customFormat="1" ht="15" customHeight="1" thickTop="1" thickBot="1" x14ac:dyDescent="0.25">
      <c r="A30" s="36"/>
      <c r="B30" s="38"/>
      <c r="C30" s="41"/>
      <c r="D30" s="52"/>
    </row>
    <row r="31" spans="1:4" s="11" customFormat="1" ht="15.75" customHeight="1" thickTop="1" thickBot="1" x14ac:dyDescent="0.25">
      <c r="A31" s="37"/>
      <c r="B31" s="39"/>
      <c r="C31" s="42"/>
      <c r="D31" s="52"/>
    </row>
    <row r="32" spans="1:4" s="4" customFormat="1" ht="15" customHeight="1" thickTop="1" thickBot="1" x14ac:dyDescent="0.25">
      <c r="A32" s="43" t="s">
        <v>0</v>
      </c>
      <c r="B32" s="45" t="str">
        <f>IF(COUNTBLANK(C21)=0,Formule!K10," ")</f>
        <v xml:space="preserve"> </v>
      </c>
      <c r="C32" s="46"/>
      <c r="D32" s="52"/>
    </row>
    <row r="33" spans="1:4" s="11" customFormat="1" ht="14.25" customHeight="1" thickTop="1" thickBot="1" x14ac:dyDescent="0.25">
      <c r="A33" s="44"/>
      <c r="B33" s="45"/>
      <c r="C33" s="46"/>
      <c r="D33" s="52"/>
    </row>
    <row r="34" spans="1:4" s="4" customFormat="1" ht="14.25" thickTop="1" thickBot="1" x14ac:dyDescent="0.25">
      <c r="A34" s="43" t="s">
        <v>2</v>
      </c>
      <c r="B34" s="45" t="str">
        <f>IF(COUNTBLANK(C21)=0,Formule!K11," ")</f>
        <v xml:space="preserve"> </v>
      </c>
      <c r="C34" s="46"/>
      <c r="D34" s="52"/>
    </row>
    <row r="35" spans="1:4" s="11" customFormat="1" ht="14.25" thickTop="1" thickBot="1" x14ac:dyDescent="0.25">
      <c r="A35" s="44"/>
      <c r="B35" s="45"/>
      <c r="C35" s="46"/>
      <c r="D35" s="52"/>
    </row>
    <row r="36" spans="1:4" s="4" customFormat="1" ht="14.25" thickTop="1" thickBot="1" x14ac:dyDescent="0.25">
      <c r="A36" s="43" t="s">
        <v>1</v>
      </c>
      <c r="B36" s="45" t="str">
        <f>IF(COUNTBLANK(C21)=0,Formule!K12," ")</f>
        <v xml:space="preserve"> </v>
      </c>
      <c r="C36" s="46"/>
      <c r="D36" s="52"/>
    </row>
    <row r="37" spans="1:4" s="11" customFormat="1" ht="14.25" thickTop="1" thickBot="1" x14ac:dyDescent="0.25">
      <c r="A37" s="44"/>
      <c r="B37" s="45"/>
      <c r="C37" s="46"/>
      <c r="D37" s="52"/>
    </row>
    <row r="38" spans="1:4" s="4" customFormat="1" ht="14.25" thickTop="1" thickBot="1" x14ac:dyDescent="0.25">
      <c r="A38" s="14"/>
      <c r="B38" s="5"/>
      <c r="C38" s="13"/>
      <c r="D38" s="52"/>
    </row>
    <row r="39" spans="1:4" s="4" customFormat="1" ht="14.25" customHeight="1" thickTop="1" thickBot="1" x14ac:dyDescent="0.25">
      <c r="A39" s="35">
        <v>4</v>
      </c>
      <c r="B39" s="38" t="str">
        <f>IF(COUNTBLANK(C32)=0,Formule!K14," ")</f>
        <v xml:space="preserve"> </v>
      </c>
      <c r="C39" s="40" t="str">
        <f>IF(COUNTBLANK(C32)=0,"ê"," ")</f>
        <v xml:space="preserve"> </v>
      </c>
      <c r="D39" s="52">
        <f>IF(COUNTBLANK(C43)=0,1,0)</f>
        <v>0</v>
      </c>
    </row>
    <row r="40" spans="1:4" s="11" customFormat="1" ht="14.25" customHeight="1" thickTop="1" thickBot="1" x14ac:dyDescent="0.25">
      <c r="A40" s="36"/>
      <c r="B40" s="38"/>
      <c r="C40" s="41"/>
      <c r="D40" s="52"/>
    </row>
    <row r="41" spans="1:4" s="11" customFormat="1" ht="14.25" customHeight="1" thickTop="1" thickBot="1" x14ac:dyDescent="0.25">
      <c r="A41" s="36"/>
      <c r="B41" s="38"/>
      <c r="C41" s="41"/>
      <c r="D41" s="52"/>
    </row>
    <row r="42" spans="1:4" s="11" customFormat="1" ht="14.25" customHeight="1" thickTop="1" thickBot="1" x14ac:dyDescent="0.25">
      <c r="A42" s="37"/>
      <c r="B42" s="39"/>
      <c r="C42" s="42"/>
      <c r="D42" s="52"/>
    </row>
    <row r="43" spans="1:4" s="4" customFormat="1" ht="14.25" customHeight="1" thickTop="1" thickBot="1" x14ac:dyDescent="0.25">
      <c r="A43" s="43" t="s">
        <v>0</v>
      </c>
      <c r="B43" s="45" t="str">
        <f>IF(COUNTBLANK(C32)=0,Formule!K15," ")</f>
        <v xml:space="preserve"> </v>
      </c>
      <c r="C43" s="46"/>
      <c r="D43" s="52"/>
    </row>
    <row r="44" spans="1:4" s="11" customFormat="1" ht="14.25" customHeight="1" thickTop="1" thickBot="1" x14ac:dyDescent="0.25">
      <c r="A44" s="44"/>
      <c r="B44" s="45"/>
      <c r="C44" s="46"/>
      <c r="D44" s="52"/>
    </row>
    <row r="45" spans="1:4" s="4" customFormat="1" ht="14.25" customHeight="1" thickTop="1" thickBot="1" x14ac:dyDescent="0.25">
      <c r="A45" s="43" t="s">
        <v>2</v>
      </c>
      <c r="B45" s="45" t="str">
        <f>IF(COUNTBLANK(C32)=0,Formule!K16," ")</f>
        <v xml:space="preserve"> </v>
      </c>
      <c r="C45" s="46"/>
      <c r="D45" s="52"/>
    </row>
    <row r="46" spans="1:4" s="11" customFormat="1" ht="14.25" customHeight="1" thickTop="1" thickBot="1" x14ac:dyDescent="0.25">
      <c r="A46" s="44"/>
      <c r="B46" s="45"/>
      <c r="C46" s="46"/>
      <c r="D46" s="52"/>
    </row>
    <row r="47" spans="1:4" s="4" customFormat="1" ht="14.25" customHeight="1" thickTop="1" thickBot="1" x14ac:dyDescent="0.25">
      <c r="A47" s="43" t="s">
        <v>1</v>
      </c>
      <c r="B47" s="45" t="str">
        <f>IF(COUNTBLANK(C32)=0,Formule!K17," ")</f>
        <v xml:space="preserve"> </v>
      </c>
      <c r="C47" s="46"/>
      <c r="D47" s="52"/>
    </row>
    <row r="48" spans="1:4" s="11" customFormat="1" ht="14.25" customHeight="1" thickTop="1" thickBot="1" x14ac:dyDescent="0.25">
      <c r="A48" s="44"/>
      <c r="B48" s="45"/>
      <c r="C48" s="46"/>
      <c r="D48" s="52"/>
    </row>
    <row r="49" spans="1:4" s="4" customFormat="1" ht="14.25" thickTop="1" thickBot="1" x14ac:dyDescent="0.25">
      <c r="A49" s="14"/>
      <c r="B49" s="5"/>
      <c r="C49" s="13"/>
      <c r="D49" s="52"/>
    </row>
    <row r="50" spans="1:4" s="4" customFormat="1" ht="14.25" customHeight="1" thickTop="1" thickBot="1" x14ac:dyDescent="0.25">
      <c r="A50" s="35">
        <v>5</v>
      </c>
      <c r="B50" s="38" t="str">
        <f>IF(COUNTBLANK(C43)=0,Formule!K19," ")</f>
        <v xml:space="preserve"> </v>
      </c>
      <c r="C50" s="40" t="str">
        <f>IF(COUNTBLANK(C43)=0,"ê"," ")</f>
        <v xml:space="preserve"> </v>
      </c>
      <c r="D50" s="52">
        <f>IF(COUNTBLANK(C54)=0,1,0)</f>
        <v>0</v>
      </c>
    </row>
    <row r="51" spans="1:4" s="11" customFormat="1" ht="14.25" customHeight="1" thickTop="1" thickBot="1" x14ac:dyDescent="0.25">
      <c r="A51" s="36"/>
      <c r="B51" s="38"/>
      <c r="C51" s="41"/>
      <c r="D51" s="52"/>
    </row>
    <row r="52" spans="1:4" s="11" customFormat="1" ht="14.25" customHeight="1" thickTop="1" thickBot="1" x14ac:dyDescent="0.25">
      <c r="A52" s="36"/>
      <c r="B52" s="38"/>
      <c r="C52" s="41"/>
      <c r="D52" s="52"/>
    </row>
    <row r="53" spans="1:4" s="11" customFormat="1" ht="14.25" customHeight="1" thickTop="1" thickBot="1" x14ac:dyDescent="0.25">
      <c r="A53" s="37"/>
      <c r="B53" s="39"/>
      <c r="C53" s="42"/>
      <c r="D53" s="52"/>
    </row>
    <row r="54" spans="1:4" s="4" customFormat="1" ht="14.25" thickTop="1" thickBot="1" x14ac:dyDescent="0.25">
      <c r="A54" s="43" t="s">
        <v>0</v>
      </c>
      <c r="B54" s="45" t="str">
        <f>IF(COUNTBLANK(C43)=0,Formule!K20," ")</f>
        <v xml:space="preserve"> </v>
      </c>
      <c r="C54" s="46"/>
      <c r="D54" s="52"/>
    </row>
    <row r="55" spans="1:4" s="11" customFormat="1" ht="14.25" thickTop="1" thickBot="1" x14ac:dyDescent="0.25">
      <c r="A55" s="44"/>
      <c r="B55" s="45"/>
      <c r="C55" s="46"/>
      <c r="D55" s="52"/>
    </row>
    <row r="56" spans="1:4" s="4" customFormat="1" ht="14.25" thickTop="1" thickBot="1" x14ac:dyDescent="0.25">
      <c r="A56" s="43" t="s">
        <v>2</v>
      </c>
      <c r="B56" s="45" t="str">
        <f>IF(COUNTBLANK(C43)=0,Formule!K21," ")</f>
        <v xml:space="preserve"> </v>
      </c>
      <c r="C56" s="46"/>
      <c r="D56" s="52"/>
    </row>
    <row r="57" spans="1:4" s="11" customFormat="1" ht="14.25" thickTop="1" thickBot="1" x14ac:dyDescent="0.25">
      <c r="A57" s="44"/>
      <c r="B57" s="45"/>
      <c r="C57" s="46"/>
      <c r="D57" s="52"/>
    </row>
    <row r="58" spans="1:4" s="4" customFormat="1" ht="14.25" thickTop="1" thickBot="1" x14ac:dyDescent="0.25">
      <c r="A58" s="43" t="s">
        <v>1</v>
      </c>
      <c r="B58" s="45" t="str">
        <f>IF(COUNTBLANK(C43)=0,Formule!K22," ")</f>
        <v xml:space="preserve"> </v>
      </c>
      <c r="C58" s="46"/>
      <c r="D58" s="52"/>
    </row>
    <row r="59" spans="1:4" s="11" customFormat="1" ht="14.25" thickTop="1" thickBot="1" x14ac:dyDescent="0.25">
      <c r="A59" s="44"/>
      <c r="B59" s="45"/>
      <c r="C59" s="46"/>
      <c r="D59" s="52"/>
    </row>
    <row r="60" spans="1:4" s="4" customFormat="1" ht="14.25" thickTop="1" thickBot="1" x14ac:dyDescent="0.25">
      <c r="A60" s="14"/>
      <c r="B60" s="5"/>
      <c r="C60" s="13"/>
      <c r="D60" s="52"/>
    </row>
    <row r="61" spans="1:4" s="4" customFormat="1" ht="14.25" thickTop="1" thickBot="1" x14ac:dyDescent="0.25">
      <c r="A61" s="35">
        <v>6</v>
      </c>
      <c r="B61" s="38" t="str">
        <f>IF(COUNTBLANK(C54)=0,Formule!K24," ")</f>
        <v xml:space="preserve"> </v>
      </c>
      <c r="C61" s="40" t="str">
        <f>IF(COUNTBLANK(C54)=0,"ê"," ")</f>
        <v xml:space="preserve"> </v>
      </c>
      <c r="D61" s="52">
        <f>IF(COUNTBLANK(C65)=0,1,0)</f>
        <v>0</v>
      </c>
    </row>
    <row r="62" spans="1:4" s="11" customFormat="1" ht="14.25" thickTop="1" thickBot="1" x14ac:dyDescent="0.25">
      <c r="A62" s="36"/>
      <c r="B62" s="38"/>
      <c r="C62" s="41"/>
      <c r="D62" s="52"/>
    </row>
    <row r="63" spans="1:4" s="11" customFormat="1" ht="14.25" thickTop="1" thickBot="1" x14ac:dyDescent="0.25">
      <c r="A63" s="36"/>
      <c r="B63" s="38"/>
      <c r="C63" s="41"/>
      <c r="D63" s="52"/>
    </row>
    <row r="64" spans="1:4" s="11" customFormat="1" ht="14.25" thickTop="1" thickBot="1" x14ac:dyDescent="0.25">
      <c r="A64" s="37"/>
      <c r="B64" s="39"/>
      <c r="C64" s="42"/>
      <c r="D64" s="52"/>
    </row>
    <row r="65" spans="1:4" s="4" customFormat="1" ht="14.25" customHeight="1" thickTop="1" thickBot="1" x14ac:dyDescent="0.25">
      <c r="A65" s="43" t="s">
        <v>0</v>
      </c>
      <c r="B65" s="45" t="str">
        <f>IF(COUNTBLANK(C54)=0,Formule!K25," ")</f>
        <v xml:space="preserve"> </v>
      </c>
      <c r="C65" s="46"/>
      <c r="D65" s="52"/>
    </row>
    <row r="66" spans="1:4" s="11" customFormat="1" ht="14.25" customHeight="1" thickTop="1" thickBot="1" x14ac:dyDescent="0.25">
      <c r="A66" s="44"/>
      <c r="B66" s="45"/>
      <c r="C66" s="46"/>
      <c r="D66" s="52"/>
    </row>
    <row r="67" spans="1:4" s="4" customFormat="1" ht="14.25" customHeight="1" thickTop="1" thickBot="1" x14ac:dyDescent="0.25">
      <c r="A67" s="43" t="s">
        <v>2</v>
      </c>
      <c r="B67" s="45" t="str">
        <f>IF(COUNTBLANK(C54)=0,Formule!K26," ")</f>
        <v xml:space="preserve"> </v>
      </c>
      <c r="C67" s="46"/>
      <c r="D67" s="52"/>
    </row>
    <row r="68" spans="1:4" s="11" customFormat="1" ht="14.25" customHeight="1" thickTop="1" thickBot="1" x14ac:dyDescent="0.25">
      <c r="A68" s="44"/>
      <c r="B68" s="45"/>
      <c r="C68" s="46"/>
      <c r="D68" s="52"/>
    </row>
    <row r="69" spans="1:4" s="4" customFormat="1" ht="14.25" customHeight="1" thickTop="1" thickBot="1" x14ac:dyDescent="0.25">
      <c r="A69" s="43" t="s">
        <v>1</v>
      </c>
      <c r="B69" s="45" t="str">
        <f>IF(COUNTBLANK(C54)=0,Formule!K27," ")</f>
        <v xml:space="preserve"> </v>
      </c>
      <c r="C69" s="46"/>
      <c r="D69" s="52"/>
    </row>
    <row r="70" spans="1:4" s="11" customFormat="1" ht="14.25" customHeight="1" thickTop="1" thickBot="1" x14ac:dyDescent="0.25">
      <c r="A70" s="44"/>
      <c r="B70" s="45"/>
      <c r="C70" s="46"/>
      <c r="D70" s="52"/>
    </row>
    <row r="71" spans="1:4" s="4" customFormat="1" ht="14.25" thickTop="1" thickBot="1" x14ac:dyDescent="0.25">
      <c r="A71" s="14"/>
      <c r="B71" s="5"/>
      <c r="C71" s="13"/>
      <c r="D71" s="52"/>
    </row>
    <row r="72" spans="1:4" s="4" customFormat="1" ht="14.25" thickTop="1" thickBot="1" x14ac:dyDescent="0.25">
      <c r="A72" s="35">
        <v>7</v>
      </c>
      <c r="B72" s="38" t="str">
        <f>IF(COUNTBLANK(C65)=0,Formule!K29," ")</f>
        <v xml:space="preserve"> </v>
      </c>
      <c r="C72" s="40" t="str">
        <f>IF(COUNTBLANK(C65)=0,"ê"," ")</f>
        <v xml:space="preserve"> </v>
      </c>
      <c r="D72" s="52">
        <f>IF(COUNTBLANK(C76)=0,1,0)</f>
        <v>0</v>
      </c>
    </row>
    <row r="73" spans="1:4" s="11" customFormat="1" ht="14.25" thickTop="1" thickBot="1" x14ac:dyDescent="0.25">
      <c r="A73" s="36"/>
      <c r="B73" s="38"/>
      <c r="C73" s="41"/>
      <c r="D73" s="52"/>
    </row>
    <row r="74" spans="1:4" s="11" customFormat="1" ht="14.25" thickTop="1" thickBot="1" x14ac:dyDescent="0.25">
      <c r="A74" s="36"/>
      <c r="B74" s="38"/>
      <c r="C74" s="41"/>
      <c r="D74" s="52"/>
    </row>
    <row r="75" spans="1:4" s="11" customFormat="1" ht="14.25" thickTop="1" thickBot="1" x14ac:dyDescent="0.25">
      <c r="A75" s="37"/>
      <c r="B75" s="39"/>
      <c r="C75" s="42"/>
      <c r="D75" s="52"/>
    </row>
    <row r="76" spans="1:4" s="4" customFormat="1" ht="14.25" thickTop="1" thickBot="1" x14ac:dyDescent="0.25">
      <c r="A76" s="43" t="s">
        <v>0</v>
      </c>
      <c r="B76" s="45" t="str">
        <f>IF(COUNTBLANK(C65)=0,Formule!K30," ")</f>
        <v xml:space="preserve"> </v>
      </c>
      <c r="C76" s="46"/>
      <c r="D76" s="52"/>
    </row>
    <row r="77" spans="1:4" s="11" customFormat="1" ht="14.25" thickTop="1" thickBot="1" x14ac:dyDescent="0.25">
      <c r="A77" s="44"/>
      <c r="B77" s="45"/>
      <c r="C77" s="46"/>
      <c r="D77" s="52"/>
    </row>
    <row r="78" spans="1:4" s="4" customFormat="1" ht="14.25" thickTop="1" thickBot="1" x14ac:dyDescent="0.25">
      <c r="A78" s="43" t="s">
        <v>2</v>
      </c>
      <c r="B78" s="45" t="str">
        <f>IF(COUNTBLANK(C65)=0,Formule!K31," ")</f>
        <v xml:space="preserve"> </v>
      </c>
      <c r="C78" s="46"/>
      <c r="D78" s="52"/>
    </row>
    <row r="79" spans="1:4" s="11" customFormat="1" ht="14.25" thickTop="1" thickBot="1" x14ac:dyDescent="0.25">
      <c r="A79" s="44"/>
      <c r="B79" s="45"/>
      <c r="C79" s="46"/>
      <c r="D79" s="52"/>
    </row>
    <row r="80" spans="1:4" s="4" customFormat="1" ht="14.25" thickTop="1" thickBot="1" x14ac:dyDescent="0.25">
      <c r="A80" s="43" t="s">
        <v>1</v>
      </c>
      <c r="B80" s="45" t="str">
        <f>IF(COUNTBLANK(C65)=0,Formule!K32," ")</f>
        <v xml:space="preserve"> </v>
      </c>
      <c r="C80" s="46"/>
      <c r="D80" s="52"/>
    </row>
    <row r="81" spans="1:4" s="11" customFormat="1" ht="14.25" thickTop="1" thickBot="1" x14ac:dyDescent="0.25">
      <c r="A81" s="44"/>
      <c r="B81" s="45"/>
      <c r="C81" s="46"/>
      <c r="D81" s="52"/>
    </row>
    <row r="82" spans="1:4" s="4" customFormat="1" ht="14.25" thickTop="1" thickBot="1" x14ac:dyDescent="0.25">
      <c r="A82" s="14"/>
      <c r="B82" s="5"/>
      <c r="C82" s="13"/>
      <c r="D82" s="52"/>
    </row>
    <row r="83" spans="1:4" s="4" customFormat="1" ht="15.75" customHeight="1" thickTop="1" thickBot="1" x14ac:dyDescent="0.25">
      <c r="A83" s="35">
        <v>8</v>
      </c>
      <c r="B83" s="38" t="str">
        <f>IF(COUNTBLANK(C76)=0,Formule!K34," ")</f>
        <v xml:space="preserve"> </v>
      </c>
      <c r="C83" s="40" t="str">
        <f>IF(COUNTBLANK(C76)=0,"ê"," ")</f>
        <v xml:space="preserve"> </v>
      </c>
      <c r="D83" s="52">
        <f>IF(COUNTBLANK(C87)=0,1,0)</f>
        <v>0</v>
      </c>
    </row>
    <row r="84" spans="1:4" s="11" customFormat="1" ht="15" customHeight="1" thickTop="1" thickBot="1" x14ac:dyDescent="0.25">
      <c r="A84" s="36"/>
      <c r="B84" s="38"/>
      <c r="C84" s="41"/>
      <c r="D84" s="52"/>
    </row>
    <row r="85" spans="1:4" s="11" customFormat="1" ht="15" customHeight="1" thickTop="1" thickBot="1" x14ac:dyDescent="0.25">
      <c r="A85" s="36"/>
      <c r="B85" s="38"/>
      <c r="C85" s="41"/>
      <c r="D85" s="52"/>
    </row>
    <row r="86" spans="1:4" s="11" customFormat="1" ht="15.75" customHeight="1" thickTop="1" thickBot="1" x14ac:dyDescent="0.25">
      <c r="A86" s="37"/>
      <c r="B86" s="39"/>
      <c r="C86" s="42"/>
      <c r="D86" s="52"/>
    </row>
    <row r="87" spans="1:4" s="4" customFormat="1" ht="14.25" thickTop="1" thickBot="1" x14ac:dyDescent="0.25">
      <c r="A87" s="43" t="s">
        <v>0</v>
      </c>
      <c r="B87" s="45" t="str">
        <f>IF(COUNTBLANK(C76)=0,Formule!K35," ")</f>
        <v xml:space="preserve"> </v>
      </c>
      <c r="C87" s="46"/>
      <c r="D87" s="52"/>
    </row>
    <row r="88" spans="1:4" s="11" customFormat="1" ht="14.25" thickTop="1" thickBot="1" x14ac:dyDescent="0.25">
      <c r="A88" s="44"/>
      <c r="B88" s="45"/>
      <c r="C88" s="46"/>
      <c r="D88" s="52"/>
    </row>
    <row r="89" spans="1:4" s="4" customFormat="1" ht="14.25" thickTop="1" thickBot="1" x14ac:dyDescent="0.25">
      <c r="A89" s="43" t="s">
        <v>2</v>
      </c>
      <c r="B89" s="45" t="str">
        <f>IF(COUNTBLANK(C76)=0,Formule!K36," ")</f>
        <v xml:space="preserve"> </v>
      </c>
      <c r="C89" s="46"/>
      <c r="D89" s="52"/>
    </row>
    <row r="90" spans="1:4" s="11" customFormat="1" ht="14.25" thickTop="1" thickBot="1" x14ac:dyDescent="0.25">
      <c r="A90" s="44"/>
      <c r="B90" s="45"/>
      <c r="C90" s="46"/>
      <c r="D90" s="52"/>
    </row>
    <row r="91" spans="1:4" s="4" customFormat="1" ht="14.25" thickTop="1" thickBot="1" x14ac:dyDescent="0.25">
      <c r="A91" s="43" t="s">
        <v>1</v>
      </c>
      <c r="B91" s="45" t="str">
        <f>IF(COUNTBLANK(C76)=0,Formule!K37," ")</f>
        <v xml:space="preserve"> </v>
      </c>
      <c r="C91" s="46"/>
      <c r="D91" s="52"/>
    </row>
    <row r="92" spans="1:4" s="11" customFormat="1" ht="14.25" thickTop="1" thickBot="1" x14ac:dyDescent="0.25">
      <c r="A92" s="44"/>
      <c r="B92" s="45"/>
      <c r="C92" s="46"/>
      <c r="D92" s="52"/>
    </row>
    <row r="93" spans="1:4" s="4" customFormat="1" ht="14.25" thickTop="1" thickBot="1" x14ac:dyDescent="0.25">
      <c r="A93" s="14"/>
      <c r="B93" s="5"/>
      <c r="C93" s="13"/>
      <c r="D93" s="52"/>
    </row>
    <row r="94" spans="1:4" s="4" customFormat="1" ht="15.75" customHeight="1" thickTop="1" thickBot="1" x14ac:dyDescent="0.25">
      <c r="A94" s="35">
        <v>9</v>
      </c>
      <c r="B94" s="38" t="str">
        <f>IF(COUNTBLANK(C87)=0,Formule!K39," ")</f>
        <v xml:space="preserve"> </v>
      </c>
      <c r="C94" s="40" t="str">
        <f>IF(COUNTBLANK(C87)=0,"ê"," ")</f>
        <v xml:space="preserve"> </v>
      </c>
      <c r="D94" s="52">
        <f>IF(COUNTBLANK(C98)=0,1,0)</f>
        <v>0</v>
      </c>
    </row>
    <row r="95" spans="1:4" s="11" customFormat="1" ht="15" customHeight="1" thickTop="1" thickBot="1" x14ac:dyDescent="0.25">
      <c r="A95" s="36"/>
      <c r="B95" s="38"/>
      <c r="C95" s="41"/>
      <c r="D95" s="52"/>
    </row>
    <row r="96" spans="1:4" s="11" customFormat="1" ht="15" customHeight="1" thickTop="1" thickBot="1" x14ac:dyDescent="0.25">
      <c r="A96" s="36"/>
      <c r="B96" s="38"/>
      <c r="C96" s="41"/>
      <c r="D96" s="52"/>
    </row>
    <row r="97" spans="1:4" s="11" customFormat="1" ht="15.75" customHeight="1" thickTop="1" thickBot="1" x14ac:dyDescent="0.25">
      <c r="A97" s="37"/>
      <c r="B97" s="39"/>
      <c r="C97" s="42"/>
      <c r="D97" s="52"/>
    </row>
    <row r="98" spans="1:4" s="4" customFormat="1" ht="14.25" customHeight="1" thickTop="1" thickBot="1" x14ac:dyDescent="0.25">
      <c r="A98" s="43" t="s">
        <v>0</v>
      </c>
      <c r="B98" s="45" t="str">
        <f>IF(COUNTBLANK(C87)=0,Formule!K40," ")</f>
        <v xml:space="preserve"> </v>
      </c>
      <c r="C98" s="46"/>
      <c r="D98" s="52"/>
    </row>
    <row r="99" spans="1:4" s="11" customFormat="1" ht="14.25" customHeight="1" thickTop="1" thickBot="1" x14ac:dyDescent="0.25">
      <c r="A99" s="44"/>
      <c r="B99" s="45"/>
      <c r="C99" s="46"/>
      <c r="D99" s="52"/>
    </row>
    <row r="100" spans="1:4" s="4" customFormat="1" ht="14.25" thickTop="1" thickBot="1" x14ac:dyDescent="0.25">
      <c r="A100" s="43" t="s">
        <v>2</v>
      </c>
      <c r="B100" s="45" t="str">
        <f>IF(COUNTBLANK(C87)=0,Formule!K41," ")</f>
        <v xml:space="preserve"> </v>
      </c>
      <c r="C100" s="46"/>
      <c r="D100" s="52"/>
    </row>
    <row r="101" spans="1:4" s="11" customFormat="1" ht="14.25" thickTop="1" thickBot="1" x14ac:dyDescent="0.25">
      <c r="A101" s="44"/>
      <c r="B101" s="45"/>
      <c r="C101" s="46"/>
      <c r="D101" s="52"/>
    </row>
    <row r="102" spans="1:4" s="4" customFormat="1" ht="14.25" customHeight="1" thickTop="1" thickBot="1" x14ac:dyDescent="0.25">
      <c r="A102" s="43" t="s">
        <v>1</v>
      </c>
      <c r="B102" s="45" t="str">
        <f>IF(COUNTBLANK(C87)=0,Formule!K42," ")</f>
        <v xml:space="preserve"> </v>
      </c>
      <c r="C102" s="46"/>
      <c r="D102" s="52"/>
    </row>
    <row r="103" spans="1:4" s="11" customFormat="1" ht="14.25" customHeight="1" thickTop="1" thickBot="1" x14ac:dyDescent="0.25">
      <c r="A103" s="44"/>
      <c r="B103" s="45"/>
      <c r="C103" s="46"/>
      <c r="D103" s="52"/>
    </row>
    <row r="104" spans="1:4" s="4" customFormat="1" ht="14.25" thickTop="1" thickBot="1" x14ac:dyDescent="0.25">
      <c r="A104" s="14"/>
      <c r="B104" s="5"/>
      <c r="C104" s="13"/>
      <c r="D104" s="52"/>
    </row>
    <row r="105" spans="1:4" s="4" customFormat="1" ht="14.25" customHeight="1" thickTop="1" thickBot="1" x14ac:dyDescent="0.25">
      <c r="A105" s="35">
        <v>10</v>
      </c>
      <c r="B105" s="38" t="str">
        <f>IF(COUNTBLANK(C98)=0,Formule!K44," ")</f>
        <v xml:space="preserve"> </v>
      </c>
      <c r="C105" s="40" t="str">
        <f>IF(COUNTBLANK(C98)=0,"ê"," ")</f>
        <v xml:space="preserve"> </v>
      </c>
      <c r="D105" s="52">
        <f>IF(COUNTBLANK(C109)=0,1,0)</f>
        <v>0</v>
      </c>
    </row>
    <row r="106" spans="1:4" s="11" customFormat="1" ht="14.25" customHeight="1" thickTop="1" thickBot="1" x14ac:dyDescent="0.25">
      <c r="A106" s="36"/>
      <c r="B106" s="38"/>
      <c r="C106" s="41"/>
      <c r="D106" s="52"/>
    </row>
    <row r="107" spans="1:4" s="11" customFormat="1" ht="14.25" customHeight="1" thickTop="1" thickBot="1" x14ac:dyDescent="0.25">
      <c r="A107" s="36"/>
      <c r="B107" s="38"/>
      <c r="C107" s="41"/>
      <c r="D107" s="52"/>
    </row>
    <row r="108" spans="1:4" s="11" customFormat="1" ht="14.25" customHeight="1" thickTop="1" thickBot="1" x14ac:dyDescent="0.25">
      <c r="A108" s="37"/>
      <c r="B108" s="39"/>
      <c r="C108" s="42"/>
      <c r="D108" s="52"/>
    </row>
    <row r="109" spans="1:4" s="10" customFormat="1" ht="14.25" thickTop="1" thickBot="1" x14ac:dyDescent="0.25">
      <c r="A109" s="43" t="s">
        <v>0</v>
      </c>
      <c r="B109" s="45" t="str">
        <f>IF(COUNTBLANK(C98)=0,Formule!K45," ")</f>
        <v xml:space="preserve"> </v>
      </c>
      <c r="C109" s="46"/>
      <c r="D109" s="52"/>
    </row>
    <row r="110" spans="1:4" s="11" customFormat="1" ht="14.25" thickTop="1" thickBot="1" x14ac:dyDescent="0.25">
      <c r="A110" s="44"/>
      <c r="B110" s="45"/>
      <c r="C110" s="46"/>
      <c r="D110" s="52"/>
    </row>
    <row r="111" spans="1:4" s="10" customFormat="1" ht="14.25" thickTop="1" thickBot="1" x14ac:dyDescent="0.25">
      <c r="A111" s="43" t="s">
        <v>2</v>
      </c>
      <c r="B111" s="45" t="str">
        <f>IF(COUNTBLANK(C98)=0,Formule!K46," ")</f>
        <v xml:space="preserve"> </v>
      </c>
      <c r="C111" s="46"/>
      <c r="D111" s="52"/>
    </row>
    <row r="112" spans="1:4" s="11" customFormat="1" ht="14.25" thickTop="1" thickBot="1" x14ac:dyDescent="0.25">
      <c r="A112" s="44"/>
      <c r="B112" s="45"/>
      <c r="C112" s="46"/>
      <c r="D112" s="52"/>
    </row>
    <row r="113" spans="1:4" s="10" customFormat="1" ht="14.25" thickTop="1" thickBot="1" x14ac:dyDescent="0.25">
      <c r="A113" s="43" t="s">
        <v>1</v>
      </c>
      <c r="B113" s="45" t="str">
        <f>IF(COUNTBLANK(C98)=0,Formule!K47," ")</f>
        <v xml:space="preserve"> </v>
      </c>
      <c r="C113" s="46"/>
      <c r="D113" s="52"/>
    </row>
    <row r="114" spans="1:4" s="11" customFormat="1" ht="14.25" thickTop="1" thickBot="1" x14ac:dyDescent="0.25">
      <c r="A114" s="44"/>
      <c r="B114" s="45"/>
      <c r="C114" s="46"/>
      <c r="D114" s="52"/>
    </row>
    <row r="115" spans="1:4" s="2" customFormat="1" ht="11.45" customHeight="1" thickTop="1" thickBot="1" x14ac:dyDescent="0.25">
      <c r="A115" s="14"/>
      <c r="B115" s="5"/>
      <c r="C115" s="13"/>
      <c r="D115" s="52"/>
    </row>
    <row r="116" spans="1:4" s="10" customFormat="1" ht="15.75" customHeight="1" thickTop="1" thickBot="1" x14ac:dyDescent="0.25">
      <c r="A116" s="35">
        <v>11</v>
      </c>
      <c r="B116" s="38" t="str">
        <f>IF(COUNTBLANK(C109)=0,Formule!K49," ")</f>
        <v xml:space="preserve"> </v>
      </c>
      <c r="C116" s="40" t="str">
        <f>IF(COUNTBLANK(C109)=0,"ê"," ")</f>
        <v xml:space="preserve"> </v>
      </c>
      <c r="D116" s="52">
        <f>IF(COUNTBLANK(C120)=0,1,0)</f>
        <v>0</v>
      </c>
    </row>
    <row r="117" spans="1:4" s="11" customFormat="1" ht="15" customHeight="1" thickTop="1" thickBot="1" x14ac:dyDescent="0.25">
      <c r="A117" s="36"/>
      <c r="B117" s="38"/>
      <c r="C117" s="41"/>
      <c r="D117" s="52"/>
    </row>
    <row r="118" spans="1:4" s="11" customFormat="1" ht="15" customHeight="1" thickTop="1" thickBot="1" x14ac:dyDescent="0.25">
      <c r="A118" s="36"/>
      <c r="B118" s="38"/>
      <c r="C118" s="41"/>
      <c r="D118" s="52"/>
    </row>
    <row r="119" spans="1:4" s="11" customFormat="1" ht="15.75" customHeight="1" thickTop="1" thickBot="1" x14ac:dyDescent="0.25">
      <c r="A119" s="37"/>
      <c r="B119" s="39"/>
      <c r="C119" s="42"/>
      <c r="D119" s="52"/>
    </row>
    <row r="120" spans="1:4" s="10" customFormat="1" ht="14.25" thickTop="1" thickBot="1" x14ac:dyDescent="0.25">
      <c r="A120" s="43" t="s">
        <v>0</v>
      </c>
      <c r="B120" s="45" t="str">
        <f>IF(COUNTBLANK(C109)=0,Formule!K50," ")</f>
        <v xml:space="preserve"> </v>
      </c>
      <c r="C120" s="46"/>
      <c r="D120" s="52"/>
    </row>
    <row r="121" spans="1:4" s="11" customFormat="1" ht="14.25" thickTop="1" thickBot="1" x14ac:dyDescent="0.25">
      <c r="A121" s="44"/>
      <c r="B121" s="45"/>
      <c r="C121" s="46"/>
      <c r="D121" s="52"/>
    </row>
    <row r="122" spans="1:4" s="10" customFormat="1" ht="14.25" thickTop="1" thickBot="1" x14ac:dyDescent="0.25">
      <c r="A122" s="43" t="s">
        <v>2</v>
      </c>
      <c r="B122" s="45" t="str">
        <f>IF(COUNTBLANK(C109)=0,Formule!K51," ")</f>
        <v xml:space="preserve"> </v>
      </c>
      <c r="C122" s="46"/>
      <c r="D122" s="52"/>
    </row>
    <row r="123" spans="1:4" s="11" customFormat="1" ht="14.25" thickTop="1" thickBot="1" x14ac:dyDescent="0.25">
      <c r="A123" s="44"/>
      <c r="B123" s="45"/>
      <c r="C123" s="46"/>
      <c r="D123" s="52"/>
    </row>
    <row r="124" spans="1:4" s="10" customFormat="1" ht="14.25" thickTop="1" thickBot="1" x14ac:dyDescent="0.25">
      <c r="A124" s="43" t="s">
        <v>1</v>
      </c>
      <c r="B124" s="45" t="str">
        <f>IF(COUNTBLANK(C109)=0,Formule!K52," ")</f>
        <v xml:space="preserve"> </v>
      </c>
      <c r="C124" s="46"/>
      <c r="D124" s="52"/>
    </row>
    <row r="125" spans="1:4" s="11" customFormat="1" ht="14.25" thickTop="1" thickBot="1" x14ac:dyDescent="0.25">
      <c r="A125" s="44"/>
      <c r="B125" s="45"/>
      <c r="C125" s="46"/>
      <c r="D125" s="52"/>
    </row>
    <row r="126" spans="1:4" s="2" customFormat="1" ht="11.45" customHeight="1" thickTop="1" thickBot="1" x14ac:dyDescent="0.25">
      <c r="A126" s="14"/>
      <c r="B126" s="5"/>
      <c r="C126" s="13"/>
      <c r="D126" s="52"/>
    </row>
    <row r="127" spans="1:4" s="10" customFormat="1" ht="14.25" customHeight="1" thickTop="1" thickBot="1" x14ac:dyDescent="0.25">
      <c r="A127" s="35">
        <v>12</v>
      </c>
      <c r="B127" s="38" t="str">
        <f>IF(COUNTBLANK(C120)=0,Formule!K54," ")</f>
        <v xml:space="preserve"> </v>
      </c>
      <c r="C127" s="40" t="str">
        <f>IF(COUNTBLANK(C120)=0,"ê"," ")</f>
        <v xml:space="preserve"> </v>
      </c>
      <c r="D127" s="52">
        <f>IF(COUNTBLANK(C131)=0,1,0)</f>
        <v>0</v>
      </c>
    </row>
    <row r="128" spans="1:4" s="11" customFormat="1" ht="14.25" customHeight="1" thickTop="1" thickBot="1" x14ac:dyDescent="0.25">
      <c r="A128" s="36"/>
      <c r="B128" s="38"/>
      <c r="C128" s="41"/>
      <c r="D128" s="52"/>
    </row>
    <row r="129" spans="1:4" s="11" customFormat="1" ht="14.25" customHeight="1" thickTop="1" thickBot="1" x14ac:dyDescent="0.25">
      <c r="A129" s="36"/>
      <c r="B129" s="38"/>
      <c r="C129" s="41"/>
      <c r="D129" s="52"/>
    </row>
    <row r="130" spans="1:4" s="11" customFormat="1" ht="14.25" customHeight="1" thickTop="1" thickBot="1" x14ac:dyDescent="0.25">
      <c r="A130" s="37"/>
      <c r="B130" s="39"/>
      <c r="C130" s="42"/>
      <c r="D130" s="52"/>
    </row>
    <row r="131" spans="1:4" s="10" customFormat="1" ht="14.25" thickTop="1" thickBot="1" x14ac:dyDescent="0.25">
      <c r="A131" s="43" t="s">
        <v>0</v>
      </c>
      <c r="B131" s="45" t="str">
        <f>IF(COUNTBLANK(C120)=0,Formule!K55," ")</f>
        <v xml:space="preserve"> </v>
      </c>
      <c r="C131" s="46"/>
      <c r="D131" s="52"/>
    </row>
    <row r="132" spans="1:4" s="11" customFormat="1" ht="14.25" thickTop="1" thickBot="1" x14ac:dyDescent="0.25">
      <c r="A132" s="44"/>
      <c r="B132" s="45"/>
      <c r="C132" s="46"/>
      <c r="D132" s="52"/>
    </row>
    <row r="133" spans="1:4" s="10" customFormat="1" ht="14.25" thickTop="1" thickBot="1" x14ac:dyDescent="0.25">
      <c r="A133" s="43" t="s">
        <v>2</v>
      </c>
      <c r="B133" s="45" t="str">
        <f>IF(COUNTBLANK(C120)=0,Formule!K56," ")</f>
        <v xml:space="preserve"> </v>
      </c>
      <c r="C133" s="46"/>
      <c r="D133" s="52"/>
    </row>
    <row r="134" spans="1:4" s="11" customFormat="1" ht="14.25" thickTop="1" thickBot="1" x14ac:dyDescent="0.25">
      <c r="A134" s="44"/>
      <c r="B134" s="45"/>
      <c r="C134" s="46"/>
      <c r="D134" s="52"/>
    </row>
    <row r="135" spans="1:4" s="10" customFormat="1" ht="14.25" thickTop="1" thickBot="1" x14ac:dyDescent="0.25">
      <c r="A135" s="43" t="s">
        <v>1</v>
      </c>
      <c r="B135" s="45" t="str">
        <f>IF(COUNTBLANK(C120)=0,Formule!K57," ")</f>
        <v xml:space="preserve"> </v>
      </c>
      <c r="C135" s="46"/>
      <c r="D135" s="52"/>
    </row>
    <row r="136" spans="1:4" s="11" customFormat="1" ht="14.25" thickTop="1" thickBot="1" x14ac:dyDescent="0.25">
      <c r="A136" s="44"/>
      <c r="B136" s="45"/>
      <c r="C136" s="46"/>
      <c r="D136" s="52"/>
    </row>
    <row r="137" spans="1:4" s="2" customFormat="1" ht="11.45" customHeight="1" thickTop="1" x14ac:dyDescent="0.2">
      <c r="B137" s="3"/>
      <c r="D137" s="52"/>
    </row>
    <row r="138" spans="1:4" s="2" customFormat="1" ht="11.25" customHeight="1" x14ac:dyDescent="0.2">
      <c r="B138" s="34" t="s">
        <v>16</v>
      </c>
      <c r="C138" s="47" t="str">
        <f>Formule!C73</f>
        <v xml:space="preserve"> </v>
      </c>
      <c r="D138" s="12">
        <f>SUM(D6:D137)</f>
        <v>0</v>
      </c>
    </row>
    <row r="139" spans="1:4" s="2" customFormat="1" ht="11.25" customHeight="1" x14ac:dyDescent="0.2">
      <c r="B139" s="34"/>
      <c r="C139" s="47"/>
      <c r="D139" s="12"/>
    </row>
    <row r="140" spans="1:4" s="2" customFormat="1" ht="17.25" customHeight="1" x14ac:dyDescent="0.2">
      <c r="B140" s="19" t="s">
        <v>133</v>
      </c>
      <c r="C140" s="47"/>
      <c r="D140" s="12"/>
    </row>
    <row r="141" spans="1:4" s="4" customFormat="1" ht="11.45" customHeight="1" x14ac:dyDescent="0.2">
      <c r="B141" s="5"/>
    </row>
    <row r="142" spans="1:4" s="4" customFormat="1" ht="11.45" customHeight="1" x14ac:dyDescent="0.2">
      <c r="B142" s="5"/>
    </row>
    <row r="143" spans="1:4" s="4" customFormat="1" ht="11.45" customHeight="1" x14ac:dyDescent="0.2">
      <c r="B143" s="5"/>
    </row>
    <row r="144" spans="1:4" s="4" customFormat="1" ht="11.45" customHeight="1" x14ac:dyDescent="0.2">
      <c r="B144" s="5"/>
    </row>
    <row r="145" spans="2:2" s="4" customFormat="1" ht="11.45" customHeight="1" x14ac:dyDescent="0.2">
      <c r="B145" s="5"/>
    </row>
    <row r="146" spans="2:2" s="4" customFormat="1" ht="11.45" customHeight="1" x14ac:dyDescent="0.2">
      <c r="B146" s="5"/>
    </row>
  </sheetData>
  <sheetProtection selectLockedCells="1" selectUnlockedCells="1"/>
  <mergeCells count="134">
    <mergeCell ref="D6:D16"/>
    <mergeCell ref="D17:D27"/>
    <mergeCell ref="D28:D38"/>
    <mergeCell ref="D39:D49"/>
    <mergeCell ref="D50:D60"/>
    <mergeCell ref="D116:D126"/>
    <mergeCell ref="D127:D137"/>
    <mergeCell ref="D61:D71"/>
    <mergeCell ref="D72:D82"/>
    <mergeCell ref="D83:D93"/>
    <mergeCell ref="D94:D104"/>
    <mergeCell ref="D105:D115"/>
    <mergeCell ref="C17:C20"/>
    <mergeCell ref="C6:C9"/>
    <mergeCell ref="A17:A20"/>
    <mergeCell ref="B17:B20"/>
    <mergeCell ref="A21:A22"/>
    <mergeCell ref="A23:A24"/>
    <mergeCell ref="B6:B9"/>
    <mergeCell ref="B10:B11"/>
    <mergeCell ref="B12:B13"/>
    <mergeCell ref="B14:B15"/>
    <mergeCell ref="A10:A11"/>
    <mergeCell ref="A12:A13"/>
    <mergeCell ref="A14:A15"/>
    <mergeCell ref="A6:A9"/>
    <mergeCell ref="C10:C15"/>
    <mergeCell ref="A28:A31"/>
    <mergeCell ref="B28:B31"/>
    <mergeCell ref="C21:C26"/>
    <mergeCell ref="C28:C31"/>
    <mergeCell ref="B32:B33"/>
    <mergeCell ref="A32:A33"/>
    <mergeCell ref="A25:A26"/>
    <mergeCell ref="B21:B22"/>
    <mergeCell ref="B23:B24"/>
    <mergeCell ref="B25:B26"/>
    <mergeCell ref="A39:A42"/>
    <mergeCell ref="B39:B42"/>
    <mergeCell ref="C39:C42"/>
    <mergeCell ref="A43:A44"/>
    <mergeCell ref="B43:B44"/>
    <mergeCell ref="A34:A35"/>
    <mergeCell ref="B34:B35"/>
    <mergeCell ref="A36:A37"/>
    <mergeCell ref="B36:B37"/>
    <mergeCell ref="C32:C37"/>
    <mergeCell ref="C43:C48"/>
    <mergeCell ref="A54:A55"/>
    <mergeCell ref="B54:B55"/>
    <mergeCell ref="C54:C59"/>
    <mergeCell ref="A56:A57"/>
    <mergeCell ref="B56:B57"/>
    <mergeCell ref="A58:A59"/>
    <mergeCell ref="B58:B59"/>
    <mergeCell ref="A45:A46"/>
    <mergeCell ref="B45:B46"/>
    <mergeCell ref="A47:A48"/>
    <mergeCell ref="B47:B48"/>
    <mergeCell ref="A50:A53"/>
    <mergeCell ref="B50:B53"/>
    <mergeCell ref="C50:C53"/>
    <mergeCell ref="A61:A64"/>
    <mergeCell ref="B61:B64"/>
    <mergeCell ref="C61:C64"/>
    <mergeCell ref="A65:A66"/>
    <mergeCell ref="B65:B66"/>
    <mergeCell ref="C65:C70"/>
    <mergeCell ref="A67:A68"/>
    <mergeCell ref="B67:B68"/>
    <mergeCell ref="A69:A70"/>
    <mergeCell ref="B69:B70"/>
    <mergeCell ref="C72:C75"/>
    <mergeCell ref="A72:A75"/>
    <mergeCell ref="B72:B75"/>
    <mergeCell ref="A76:A77"/>
    <mergeCell ref="B76:B77"/>
    <mergeCell ref="C76:C81"/>
    <mergeCell ref="A78:A79"/>
    <mergeCell ref="B78:B79"/>
    <mergeCell ref="A80:A81"/>
    <mergeCell ref="B80:B81"/>
    <mergeCell ref="C83:C86"/>
    <mergeCell ref="A83:A86"/>
    <mergeCell ref="B83:B86"/>
    <mergeCell ref="A87:A88"/>
    <mergeCell ref="B87:B88"/>
    <mergeCell ref="C87:C92"/>
    <mergeCell ref="A89:A90"/>
    <mergeCell ref="B89:B90"/>
    <mergeCell ref="A91:A92"/>
    <mergeCell ref="B91:B92"/>
    <mergeCell ref="C94:C97"/>
    <mergeCell ref="A94:A97"/>
    <mergeCell ref="B94:B97"/>
    <mergeCell ref="A98:A99"/>
    <mergeCell ref="B98:B99"/>
    <mergeCell ref="C98:C103"/>
    <mergeCell ref="A100:A101"/>
    <mergeCell ref="B100:B101"/>
    <mergeCell ref="A102:A103"/>
    <mergeCell ref="B102:B103"/>
    <mergeCell ref="A105:A108"/>
    <mergeCell ref="B105:B108"/>
    <mergeCell ref="C105:C108"/>
    <mergeCell ref="A109:A110"/>
    <mergeCell ref="B109:B110"/>
    <mergeCell ref="C109:C114"/>
    <mergeCell ref="A111:A112"/>
    <mergeCell ref="B111:B112"/>
    <mergeCell ref="A113:A114"/>
    <mergeCell ref="B113:B114"/>
    <mergeCell ref="C116:C119"/>
    <mergeCell ref="A116:A119"/>
    <mergeCell ref="B116:B119"/>
    <mergeCell ref="A120:A121"/>
    <mergeCell ref="B120:B121"/>
    <mergeCell ref="C120:C125"/>
    <mergeCell ref="A122:A123"/>
    <mergeCell ref="B122:B123"/>
    <mergeCell ref="A124:A125"/>
    <mergeCell ref="B124:B125"/>
    <mergeCell ref="B138:B139"/>
    <mergeCell ref="A127:A130"/>
    <mergeCell ref="B127:B130"/>
    <mergeCell ref="C127:C130"/>
    <mergeCell ref="A131:A132"/>
    <mergeCell ref="B131:B132"/>
    <mergeCell ref="C131:C136"/>
    <mergeCell ref="A133:A134"/>
    <mergeCell ref="B133:B134"/>
    <mergeCell ref="A135:A136"/>
    <mergeCell ref="B135:B136"/>
    <mergeCell ref="C138:C140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0"/>
  <sheetViews>
    <sheetView zoomScale="150" zoomScaleNormal="150" workbookViewId="0"/>
  </sheetViews>
  <sheetFormatPr defaultColWidth="2.7109375" defaultRowHeight="14.85" customHeight="1" x14ac:dyDescent="0.2"/>
  <cols>
    <col min="1" max="1" width="4.28515625" style="25" customWidth="1"/>
    <col min="2" max="2" width="59.85546875" style="27" customWidth="1"/>
    <col min="3" max="3" width="5.85546875" style="27" customWidth="1"/>
    <col min="4" max="4" width="5.85546875" style="33" customWidth="1"/>
    <col min="5" max="5" width="5.28515625" style="25" customWidth="1"/>
    <col min="6" max="6" width="59.85546875" style="27" customWidth="1"/>
    <col min="7" max="7" width="4.28515625" style="33" customWidth="1"/>
    <col min="8" max="8" width="4.28515625" style="25" customWidth="1"/>
    <col min="9" max="9" width="59.85546875" style="27" customWidth="1"/>
    <col min="10" max="10" width="2" style="25" customWidth="1"/>
    <col min="11" max="11" width="7.42578125" style="25" customWidth="1"/>
    <col min="12" max="29" width="7.140625" style="25" bestFit="1" customWidth="1"/>
    <col min="30" max="16384" width="2.7109375" style="25"/>
  </cols>
  <sheetData>
    <row r="1" spans="1:29" ht="84" customHeight="1" x14ac:dyDescent="0.2">
      <c r="B1" s="33" t="s">
        <v>7</v>
      </c>
      <c r="C1" s="33"/>
      <c r="D1" s="63" t="s">
        <v>191</v>
      </c>
      <c r="F1" s="64" t="s">
        <v>22</v>
      </c>
      <c r="G1" s="54" t="s">
        <v>15</v>
      </c>
      <c r="I1" s="33"/>
    </row>
    <row r="2" spans="1:29" ht="12.75" customHeight="1" x14ac:dyDescent="0.2">
      <c r="B2" s="26" t="s">
        <v>8</v>
      </c>
      <c r="C2" s="26"/>
      <c r="D2" s="63"/>
      <c r="F2" s="26"/>
      <c r="G2" s="54"/>
      <c r="I2" s="26"/>
      <c r="L2" s="33" t="s">
        <v>67</v>
      </c>
      <c r="M2" s="33"/>
      <c r="N2" s="33" t="s">
        <v>68</v>
      </c>
      <c r="O2" s="33"/>
      <c r="P2" s="33" t="s">
        <v>69</v>
      </c>
      <c r="Q2" s="33"/>
      <c r="R2" s="33" t="s">
        <v>70</v>
      </c>
      <c r="S2" s="33"/>
      <c r="T2" s="33" t="s">
        <v>71</v>
      </c>
      <c r="U2" s="33"/>
      <c r="V2" s="33" t="s">
        <v>72</v>
      </c>
      <c r="W2" s="33"/>
      <c r="X2" s="33" t="s">
        <v>73</v>
      </c>
      <c r="Y2" s="33"/>
      <c r="Z2" s="33" t="s">
        <v>74</v>
      </c>
      <c r="AA2" s="33"/>
      <c r="AB2" s="33" t="s">
        <v>75</v>
      </c>
      <c r="AC2" s="33"/>
    </row>
    <row r="3" spans="1:29" ht="3" customHeight="1" x14ac:dyDescent="0.2"/>
    <row r="4" spans="1:29" ht="14.25" customHeight="1" x14ac:dyDescent="0.2">
      <c r="A4" s="25" t="s">
        <v>23</v>
      </c>
      <c r="B4" s="28" t="str">
        <f>'Archivio domande'!B8</f>
        <v>Se ti trovi sotto la Mole Antonelliana sei nella città di:</v>
      </c>
      <c r="C4" s="28"/>
      <c r="D4" s="22" t="s">
        <v>0</v>
      </c>
      <c r="E4" s="25" t="s">
        <v>10</v>
      </c>
      <c r="F4" s="28" t="str">
        <f>'Archivio domande'!E8</f>
        <v>In quale videogioco si devono incastrare dei pezzi di diverse forme ma formati da quattro quadrati uniti?</v>
      </c>
      <c r="H4" s="25" t="s">
        <v>17</v>
      </c>
      <c r="I4" s="28" t="str">
        <f>'Archivio domande'!H8</f>
        <v>Quale invenzione ha reso famoso lo scienziato Alessandro Volta?</v>
      </c>
      <c r="K4" s="25" t="str">
        <f>IF(L4=TRUE,B4,M4)</f>
        <v>Se ti trovi sotto la Mole Antonelliana sei nella città di:</v>
      </c>
      <c r="L4" s="25" t="b">
        <f>AND(Formule!$D$4="A",'Crescendo n1'!$C$10="A")</f>
        <v>0</v>
      </c>
      <c r="M4" s="25" t="str">
        <f>IF(N4=TRUE,F4,O4)</f>
        <v>Se ti trovi sotto la Mole Antonelliana sei nella città di:</v>
      </c>
      <c r="N4" s="25" t="b">
        <f>AND(Formule!$D$4="A",'Crescendo n1'!$C$10="B")</f>
        <v>0</v>
      </c>
      <c r="O4" s="25" t="str">
        <f>IF(P4=TRUE,I4,Q4)</f>
        <v>Se ti trovi sotto la Mole Antonelliana sei nella città di:</v>
      </c>
      <c r="P4" s="25" t="b">
        <f>AND(Formule!$D$4="A",'Crescendo n1'!$C$10="C")</f>
        <v>0</v>
      </c>
      <c r="Q4" s="25" t="str">
        <f>IF(R4=TRUE,I4,S4)</f>
        <v>Se ti trovi sotto la Mole Antonelliana sei nella città di:</v>
      </c>
      <c r="R4" s="25" t="b">
        <f>AND(Formule!$D$4="B",'Crescendo n1'!$C$10="A")</f>
        <v>0</v>
      </c>
      <c r="S4" s="25" t="str">
        <f>IF(T4=TRUE,B4,U4)</f>
        <v>Se ti trovi sotto la Mole Antonelliana sei nella città di:</v>
      </c>
      <c r="T4" s="25" t="b">
        <f>AND(Formule!$D$4="B",'Crescendo n1'!$C$10="B")</f>
        <v>0</v>
      </c>
      <c r="U4" s="25" t="str">
        <f>IF(V4=TRUE,F4,W4)</f>
        <v>Se ti trovi sotto la Mole Antonelliana sei nella città di:</v>
      </c>
      <c r="V4" s="25" t="b">
        <f>AND(Formule!$D$4="B",'Crescendo n1'!$C$10="C")</f>
        <v>0</v>
      </c>
      <c r="W4" s="25" t="str">
        <f>IF(X4=TRUE,F4,Y4)</f>
        <v>Se ti trovi sotto la Mole Antonelliana sei nella città di:</v>
      </c>
      <c r="X4" s="25" t="b">
        <f>AND(Formule!$D$4="C",'Crescendo n1'!$C$10="A")</f>
        <v>0</v>
      </c>
      <c r="Y4" s="25" t="str">
        <f>IF(Z4=TRUE,I4,AA4)</f>
        <v>Se ti trovi sotto la Mole Antonelliana sei nella città di:</v>
      </c>
      <c r="Z4" s="25" t="b">
        <f>AND(Formule!$D$4="C",'Crescendo n1'!$C$10="B")</f>
        <v>0</v>
      </c>
      <c r="AA4" s="25" t="str">
        <f>IF(AB4=TRUE,B4,AC4)</f>
        <v>Se ti trovi sotto la Mole Antonelliana sei nella città di:</v>
      </c>
      <c r="AB4" s="25" t="b">
        <f>AND(Formule!$D$4="C",'Crescendo n1'!$C10="C")</f>
        <v>0</v>
      </c>
      <c r="AC4" s="25" t="str">
        <f>B4</f>
        <v>Se ti trovi sotto la Mole Antonelliana sei nella città di:</v>
      </c>
    </row>
    <row r="5" spans="1:29" ht="14.85" customHeight="1" x14ac:dyDescent="0.2">
      <c r="B5" s="27" t="str">
        <f>'Archivio domande'!B9</f>
        <v>Milano</v>
      </c>
      <c r="D5" s="23"/>
      <c r="E5" s="25" t="s">
        <v>0</v>
      </c>
      <c r="F5" s="27" t="str">
        <f>'Archivio domande'!E9</f>
        <v>Pac-Man</v>
      </c>
      <c r="G5" s="53" t="s">
        <v>1</v>
      </c>
      <c r="H5" s="25" t="s">
        <v>0</v>
      </c>
      <c r="I5" s="28" t="str">
        <f>'Archivio domande'!H9</f>
        <v>La Lampadina</v>
      </c>
      <c r="K5" s="25" t="str">
        <f>IF(L5=TRUE,B5,M5)</f>
        <v>Milano</v>
      </c>
      <c r="L5" s="25" t="b">
        <f>AND(Formule!$D$4="A",'Crescendo n1'!$C$10="A")</f>
        <v>0</v>
      </c>
      <c r="M5" s="25" t="str">
        <f>IF(N5=TRUE,F5,O5)</f>
        <v>Milano</v>
      </c>
      <c r="N5" s="25" t="b">
        <f>AND(Formule!$D$4="A",'Crescendo n1'!$C$10="B")</f>
        <v>0</v>
      </c>
      <c r="O5" s="25" t="str">
        <f>IF(P5=TRUE,I5,Q5)</f>
        <v>Milano</v>
      </c>
      <c r="P5" s="25" t="b">
        <f>AND(Formule!$D$4="A",'Crescendo n1'!$C$10="C")</f>
        <v>0</v>
      </c>
      <c r="Q5" s="25" t="str">
        <f>IF(R5=TRUE,I5,S5)</f>
        <v>Milano</v>
      </c>
      <c r="R5" s="25" t="b">
        <f>AND(Formule!$D$4="B",'Crescendo n1'!$C$10="A")</f>
        <v>0</v>
      </c>
      <c r="S5" s="25" t="str">
        <f>IF(T5=TRUE,B5,U5)</f>
        <v>Milano</v>
      </c>
      <c r="T5" s="25" t="b">
        <f>AND(Formule!$D$4="B",'Crescendo n1'!$C$10="B")</f>
        <v>0</v>
      </c>
      <c r="U5" s="25" t="str">
        <f>IF(V5=TRUE,F5,W5)</f>
        <v>Milano</v>
      </c>
      <c r="V5" s="25" t="b">
        <f>AND(Formule!$D$4="B",'Crescendo n1'!$C$10="C")</f>
        <v>0</v>
      </c>
      <c r="W5" s="25" t="str">
        <f>IF(X5=TRUE,F5,Y5)</f>
        <v>Milano</v>
      </c>
      <c r="X5" s="25" t="b">
        <f>AND(Formule!$D$4="C",'Crescendo n1'!$C$10="A")</f>
        <v>0</v>
      </c>
      <c r="Y5" s="25" t="str">
        <f>IF(Z5=TRUE,I5,AA5)</f>
        <v>Milano</v>
      </c>
      <c r="Z5" s="25" t="b">
        <f>AND(Formule!$D$4="C",'Crescendo n1'!$C$10="B")</f>
        <v>0</v>
      </c>
      <c r="AA5" s="25" t="str">
        <f>IF(AB5=TRUE,B5,AC5)</f>
        <v>Milano</v>
      </c>
      <c r="AB5" s="25" t="b">
        <f>AND(Formule!$D$4="C",'Crescendo n1'!$C12="C")</f>
        <v>0</v>
      </c>
      <c r="AC5" s="25" t="str">
        <f>B5</f>
        <v>Milano</v>
      </c>
    </row>
    <row r="6" spans="1:29" ht="14.85" customHeight="1" x14ac:dyDescent="0.2">
      <c r="B6" s="27" t="str">
        <f>'Archivio domande'!B10</f>
        <v>Napoli</v>
      </c>
      <c r="D6" s="23"/>
      <c r="E6" s="25" t="s">
        <v>2</v>
      </c>
      <c r="F6" s="27" t="str">
        <f>'Archivio domande'!E10</f>
        <v>Tetris</v>
      </c>
      <c r="G6" s="53"/>
      <c r="H6" s="25" t="s">
        <v>2</v>
      </c>
      <c r="I6" s="28" t="str">
        <f>'Archivio domande'!H10</f>
        <v>La Radio</v>
      </c>
      <c r="K6" s="25" t="str">
        <f>IF(L6=TRUE,B6,M6)</f>
        <v>Napoli</v>
      </c>
      <c r="L6" s="25" t="b">
        <f>AND(Formule!$D$4="A",'Crescendo n1'!$C$10="A")</f>
        <v>0</v>
      </c>
      <c r="M6" s="25" t="str">
        <f>IF(N6=TRUE,F6,O6)</f>
        <v>Napoli</v>
      </c>
      <c r="N6" s="25" t="b">
        <f>AND(Formule!$D$4="A",'Crescendo n1'!$C$10="B")</f>
        <v>0</v>
      </c>
      <c r="O6" s="25" t="str">
        <f>IF(P6=TRUE,I6,Q6)</f>
        <v>Napoli</v>
      </c>
      <c r="P6" s="25" t="b">
        <f>AND(Formule!$D$4="A",'Crescendo n1'!$C$10="C")</f>
        <v>0</v>
      </c>
      <c r="Q6" s="25" t="str">
        <f>IF(R6=TRUE,I6,S6)</f>
        <v>Napoli</v>
      </c>
      <c r="R6" s="25" t="b">
        <f>AND(Formule!$D$4="B",'Crescendo n1'!$C$10="A")</f>
        <v>0</v>
      </c>
      <c r="S6" s="25" t="str">
        <f>IF(T6=TRUE,B6,U6)</f>
        <v>Napoli</v>
      </c>
      <c r="T6" s="25" t="b">
        <f>AND(Formule!$D$4="B",'Crescendo n1'!$C$10="B")</f>
        <v>0</v>
      </c>
      <c r="U6" s="25" t="str">
        <f>IF(V6=TRUE,F6,W6)</f>
        <v>Napoli</v>
      </c>
      <c r="V6" s="25" t="b">
        <f>AND(Formule!$D$4="B",'Crescendo n1'!$C$10="C")</f>
        <v>0</v>
      </c>
      <c r="W6" s="25" t="str">
        <f>IF(X6=TRUE,F6,Y6)</f>
        <v>Napoli</v>
      </c>
      <c r="X6" s="25" t="b">
        <f>AND(Formule!$D$4="C",'Crescendo n1'!$C$10="A")</f>
        <v>0</v>
      </c>
      <c r="Y6" s="25" t="str">
        <f>IF(Z6=TRUE,I6,AA6)</f>
        <v>Napoli</v>
      </c>
      <c r="Z6" s="25" t="b">
        <f>AND(Formule!$D$4="C",'Crescendo n1'!$C$10="B")</f>
        <v>0</v>
      </c>
      <c r="AA6" s="25" t="str">
        <f>IF(AB6=TRUE,B6,AC6)</f>
        <v>Napoli</v>
      </c>
      <c r="AB6" s="25" t="b">
        <f>AND(Formule!$D$4="C",'Crescendo n1'!$C14="C")</f>
        <v>0</v>
      </c>
      <c r="AC6" s="25" t="str">
        <f>B6</f>
        <v>Napoli</v>
      </c>
    </row>
    <row r="7" spans="1:29" ht="14.85" customHeight="1" x14ac:dyDescent="0.2">
      <c r="B7" s="27" t="str">
        <f>'Archivio domande'!B11</f>
        <v>Torino</v>
      </c>
      <c r="D7" s="23"/>
      <c r="E7" s="25" t="s">
        <v>1</v>
      </c>
      <c r="F7" s="27" t="str">
        <f>'Archivio domande'!E11</f>
        <v>Space Invaders</v>
      </c>
      <c r="G7" s="53"/>
      <c r="H7" s="25" t="s">
        <v>1</v>
      </c>
      <c r="I7" s="28" t="str">
        <f>'Archivio domande'!H11</f>
        <v>La Pila</v>
      </c>
      <c r="K7" s="25" t="str">
        <f>IF(L7=TRUE,B7,M7)</f>
        <v>Torino</v>
      </c>
      <c r="L7" s="25" t="b">
        <f>AND(Formule!$D$4="A",'Crescendo n1'!$C$10="A")</f>
        <v>0</v>
      </c>
      <c r="M7" s="25" t="str">
        <f>IF(N7=TRUE,F7,O7)</f>
        <v>Torino</v>
      </c>
      <c r="N7" s="25" t="b">
        <f>AND(Formule!$D$4="A",'Crescendo n1'!$C$10="B")</f>
        <v>0</v>
      </c>
      <c r="O7" s="25" t="str">
        <f>IF(P7=TRUE,I7,Q7)</f>
        <v>Torino</v>
      </c>
      <c r="P7" s="25" t="b">
        <f>AND(Formule!$D$4="A",'Crescendo n1'!$C$10="C")</f>
        <v>0</v>
      </c>
      <c r="Q7" s="25" t="str">
        <f>IF(R7=TRUE,I7,S7)</f>
        <v>Torino</v>
      </c>
      <c r="R7" s="25" t="b">
        <f>AND(Formule!$D$4="B",'Crescendo n1'!$C$10="A")</f>
        <v>0</v>
      </c>
      <c r="S7" s="25" t="str">
        <f>IF(T7=TRUE,B7,U7)</f>
        <v>Torino</v>
      </c>
      <c r="T7" s="25" t="b">
        <f>AND(Formule!$D$4="B",'Crescendo n1'!$C$10="B")</f>
        <v>0</v>
      </c>
      <c r="U7" s="25" t="str">
        <f>IF(V7=TRUE,F7,W7)</f>
        <v>Torino</v>
      </c>
      <c r="V7" s="25" t="b">
        <f>AND(Formule!$D$4="B",'Crescendo n1'!$C$10="C")</f>
        <v>0</v>
      </c>
      <c r="W7" s="25" t="str">
        <f>IF(X7=TRUE,F7,Y7)</f>
        <v>Torino</v>
      </c>
      <c r="X7" s="25" t="b">
        <f>AND(Formule!$D$4="C",'Crescendo n1'!$C$10="A")</f>
        <v>0</v>
      </c>
      <c r="Y7" s="25" t="str">
        <f>IF(Z7=TRUE,I7,AA7)</f>
        <v>Torino</v>
      </c>
      <c r="Z7" s="25" t="b">
        <f>AND(Formule!$D$4="C",'Crescendo n1'!$C$10="B")</f>
        <v>0</v>
      </c>
      <c r="AA7" s="25" t="str">
        <f>IF(AB7=TRUE,B7,AC7)</f>
        <v>Torino</v>
      </c>
      <c r="AB7" s="25" t="b">
        <f>AND(Formule!$D$4="C",'Crescendo n1'!$C16="C")</f>
        <v>0</v>
      </c>
      <c r="AC7" s="25" t="str">
        <f>B7</f>
        <v>Torino</v>
      </c>
    </row>
    <row r="8" spans="1:29" ht="14.85" customHeight="1" x14ac:dyDescent="0.2">
      <c r="D8" s="22"/>
    </row>
    <row r="9" spans="1:29" ht="14.85" customHeight="1" x14ac:dyDescent="0.2">
      <c r="A9" s="25" t="s">
        <v>24</v>
      </c>
      <c r="B9" s="28" t="str">
        <f>'Archivio domande'!B13</f>
        <v>Il film "Odissea" del 2026 è a firma del regista:</v>
      </c>
      <c r="C9" s="28"/>
      <c r="D9" s="22" t="s">
        <v>1</v>
      </c>
      <c r="E9" s="25" t="s">
        <v>25</v>
      </c>
      <c r="F9" s="28" t="str">
        <f>'Archivio domande'!E13</f>
        <v>La città di Tessalonica, in italiano è oggi chiamata:</v>
      </c>
      <c r="H9" s="25" t="s">
        <v>26</v>
      </c>
      <c r="I9" s="28" t="str">
        <f>'Archivio domande'!H13</f>
        <v>Giulio Cesare è stato ucciso alle Idi (cioè il giorno 15) di quale mese?</v>
      </c>
      <c r="K9" s="25" t="str">
        <f>IF(L9=TRUE,B9,M9)</f>
        <v>Il film "Odissea" del 2026 è a firma del regista:</v>
      </c>
      <c r="L9" s="25" t="b">
        <f>AND(Formule!$D$9="A",'Crescendo n1'!$C$21="A")</f>
        <v>0</v>
      </c>
      <c r="M9" s="25" t="str">
        <f>IF(N9=TRUE,F9,O9)</f>
        <v>Il film "Odissea" del 2026 è a firma del regista:</v>
      </c>
      <c r="N9" s="25" t="b">
        <f>AND(Formule!$D$9="A",'Crescendo n1'!$C$21="B")</f>
        <v>0</v>
      </c>
      <c r="O9" s="25" t="str">
        <f>IF(P9=TRUE,I9,Q9)</f>
        <v>Il film "Odissea" del 2026 è a firma del regista:</v>
      </c>
      <c r="P9" s="25" t="b">
        <f>AND(Formule!$D$9="A",'Crescendo n1'!$C$21="C")</f>
        <v>0</v>
      </c>
      <c r="Q9" s="25" t="str">
        <f>IF(R9=TRUE,I9,S9)</f>
        <v>Il film "Odissea" del 2026 è a firma del regista:</v>
      </c>
      <c r="R9" s="25" t="b">
        <f>AND(Formule!$D$9="B",'Crescendo n1'!$C$21="A")</f>
        <v>0</v>
      </c>
      <c r="S9" s="25" t="str">
        <f>IF(T9=TRUE,B9,U9)</f>
        <v>Il film "Odissea" del 2026 è a firma del regista:</v>
      </c>
      <c r="T9" s="25" t="b">
        <f>AND(Formule!$D$9="B",'Crescendo n1'!$C$21="B")</f>
        <v>0</v>
      </c>
      <c r="U9" s="25" t="str">
        <f>IF(V9=TRUE,F9,W9)</f>
        <v>Il film "Odissea" del 2026 è a firma del regista:</v>
      </c>
      <c r="V9" s="25" t="b">
        <f>AND(Formule!$D$9="B",'Crescendo n1'!$C$21="C")</f>
        <v>0</v>
      </c>
      <c r="W9" s="25" t="str">
        <f>IF(X9=TRUE,F9,Y9)</f>
        <v>Il film "Odissea" del 2026 è a firma del regista:</v>
      </c>
      <c r="X9" s="25" t="b">
        <f>AND(Formule!$D$9="C",'Crescendo n1'!$C$21="A")</f>
        <v>0</v>
      </c>
      <c r="Y9" s="25" t="str">
        <f>IF(Z9=TRUE,I9,AA9)</f>
        <v>Il film "Odissea" del 2026 è a firma del regista:</v>
      </c>
      <c r="Z9" s="25" t="b">
        <f>AND(Formule!$D$9="C",'Crescendo n1'!$C$21="B")</f>
        <v>0</v>
      </c>
      <c r="AA9" s="25" t="str">
        <f>IF(AB9=TRUE,B9,AC9)</f>
        <v>Il film "Odissea" del 2026 è a firma del regista:</v>
      </c>
      <c r="AB9" s="25" t="b">
        <f>AND(Formule!$D$9="C",'Crescendo n1'!$C21="C")</f>
        <v>0</v>
      </c>
      <c r="AC9" s="25" t="str">
        <f>B9</f>
        <v>Il film "Odissea" del 2026 è a firma del regista:</v>
      </c>
    </row>
    <row r="10" spans="1:29" ht="14.85" customHeight="1" x14ac:dyDescent="0.2">
      <c r="B10" s="27" t="str">
        <f>'Archivio domande'!B14</f>
        <v>Christopher Nolan</v>
      </c>
      <c r="D10" s="23"/>
      <c r="F10" s="27" t="str">
        <f>'Archivio domande'!E14</f>
        <v>Salonicco</v>
      </c>
      <c r="I10" s="27" t="str">
        <f>'Archivio domande'!H14</f>
        <v>Marzo</v>
      </c>
      <c r="K10" s="25" t="str">
        <f>IF(L10=TRUE,B10,M10)</f>
        <v>Christopher Nolan</v>
      </c>
      <c r="L10" s="25" t="b">
        <f>AND(Formule!$D$9="A",'Crescendo n1'!$C$21="A")</f>
        <v>0</v>
      </c>
      <c r="M10" s="25" t="str">
        <f>IF(N10=TRUE,F10,O10)</f>
        <v>Christopher Nolan</v>
      </c>
      <c r="N10" s="25" t="b">
        <f>AND(Formule!$D$9="A",'Crescendo n1'!$C$21="B")</f>
        <v>0</v>
      </c>
      <c r="O10" s="25" t="str">
        <f>IF(P10=TRUE,I10,Q10)</f>
        <v>Christopher Nolan</v>
      </c>
      <c r="P10" s="25" t="b">
        <f>AND(Formule!$D$9="A",'Crescendo n1'!$C$21="C")</f>
        <v>0</v>
      </c>
      <c r="Q10" s="25" t="str">
        <f>IF(R10=TRUE,I10,S10)</f>
        <v>Christopher Nolan</v>
      </c>
      <c r="R10" s="25" t="b">
        <f>AND(Formule!$D$9="B",'Crescendo n1'!$C$21="A")</f>
        <v>0</v>
      </c>
      <c r="S10" s="25" t="str">
        <f>IF(T10=TRUE,B10,U10)</f>
        <v>Christopher Nolan</v>
      </c>
      <c r="T10" s="25" t="b">
        <f>AND(Formule!$D$9="B",'Crescendo n1'!$C$21="B")</f>
        <v>0</v>
      </c>
      <c r="U10" s="25" t="str">
        <f>IF(V10=TRUE,F10,W10)</f>
        <v>Christopher Nolan</v>
      </c>
      <c r="V10" s="25" t="b">
        <f>AND(Formule!$D$9="B",'Crescendo n1'!$C$21="C")</f>
        <v>0</v>
      </c>
      <c r="W10" s="25" t="str">
        <f>IF(X10=TRUE,F10,Y10)</f>
        <v>Christopher Nolan</v>
      </c>
      <c r="X10" s="25" t="b">
        <f>AND(Formule!$D$9="C",'Crescendo n1'!$C$21="A")</f>
        <v>0</v>
      </c>
      <c r="Y10" s="25" t="str">
        <f>IF(Z10=TRUE,I10,AA10)</f>
        <v>Christopher Nolan</v>
      </c>
      <c r="Z10" s="25" t="b">
        <f>AND(Formule!$D$9="C",'Crescendo n1'!$C$21="B")</f>
        <v>0</v>
      </c>
      <c r="AA10" s="25" t="str">
        <f>IF(AB10=TRUE,B10,AC10)</f>
        <v>Christopher Nolan</v>
      </c>
      <c r="AB10" s="25" t="b">
        <f>AND(Formule!$D$9="C",'Crescendo n1'!$C23="C")</f>
        <v>0</v>
      </c>
      <c r="AC10" s="25" t="str">
        <f>B10</f>
        <v>Christopher Nolan</v>
      </c>
    </row>
    <row r="11" spans="1:29" ht="14.85" customHeight="1" x14ac:dyDescent="0.2">
      <c r="B11" s="27" t="str">
        <f>'Archivio domande'!B15</f>
        <v>Tim Burton</v>
      </c>
      <c r="D11" s="23"/>
      <c r="F11" s="27" t="str">
        <f>'Archivio domande'!E15</f>
        <v>Efeso</v>
      </c>
      <c r="I11" s="27" t="str">
        <f>'Archivio domande'!H15</f>
        <v>Aprile</v>
      </c>
      <c r="K11" s="25" t="str">
        <f>IF(L11=TRUE,B11,M11)</f>
        <v>Tim Burton</v>
      </c>
      <c r="L11" s="25" t="b">
        <f>AND(Formule!$D$9="A",'Crescendo n1'!$C$21="A")</f>
        <v>0</v>
      </c>
      <c r="M11" s="25" t="str">
        <f>IF(N11=TRUE,F11,O11)</f>
        <v>Tim Burton</v>
      </c>
      <c r="N11" s="25" t="b">
        <f>AND(Formule!$D$9="A",'Crescendo n1'!$C$21="B")</f>
        <v>0</v>
      </c>
      <c r="O11" s="25" t="str">
        <f>IF(P11=TRUE,I11,Q11)</f>
        <v>Tim Burton</v>
      </c>
      <c r="P11" s="25" t="b">
        <f>AND(Formule!$D$9="A",'Crescendo n1'!$C$21="C")</f>
        <v>0</v>
      </c>
      <c r="Q11" s="25" t="str">
        <f>IF(R11=TRUE,I11,S11)</f>
        <v>Tim Burton</v>
      </c>
      <c r="R11" s="25" t="b">
        <f>AND(Formule!$D$9="B",'Crescendo n1'!$C$21="A")</f>
        <v>0</v>
      </c>
      <c r="S11" s="25" t="str">
        <f>IF(T11=TRUE,B11,U11)</f>
        <v>Tim Burton</v>
      </c>
      <c r="T11" s="25" t="b">
        <f>AND(Formule!$D$9="B",'Crescendo n1'!$C$21="B")</f>
        <v>0</v>
      </c>
      <c r="U11" s="25" t="str">
        <f>IF(V11=TRUE,F11,W11)</f>
        <v>Tim Burton</v>
      </c>
      <c r="V11" s="25" t="b">
        <f>AND(Formule!$D$9="B",'Crescendo n1'!$C$21="C")</f>
        <v>0</v>
      </c>
      <c r="W11" s="25" t="str">
        <f>IF(X11=TRUE,F11,Y11)</f>
        <v>Tim Burton</v>
      </c>
      <c r="X11" s="25" t="b">
        <f>AND(Formule!$D$9="C",'Crescendo n1'!$C$21="A")</f>
        <v>0</v>
      </c>
      <c r="Y11" s="25" t="str">
        <f>IF(Z11=TRUE,I11,AA11)</f>
        <v>Tim Burton</v>
      </c>
      <c r="Z11" s="25" t="b">
        <f>AND(Formule!$D$9="C",'Crescendo n1'!$C$21="B")</f>
        <v>0</v>
      </c>
      <c r="AA11" s="25" t="str">
        <f>IF(AB11=TRUE,B11,AC11)</f>
        <v>Tim Burton</v>
      </c>
      <c r="AB11" s="25" t="b">
        <f>AND(Formule!$D$9="C",'Crescendo n1'!$C25="C")</f>
        <v>0</v>
      </c>
      <c r="AC11" s="25" t="str">
        <f>B11</f>
        <v>Tim Burton</v>
      </c>
    </row>
    <row r="12" spans="1:29" ht="14.85" customHeight="1" x14ac:dyDescent="0.2">
      <c r="B12" s="27" t="str">
        <f>'Archivio domande'!B16</f>
        <v>Stanley Kubrick</v>
      </c>
      <c r="D12" s="23"/>
      <c r="F12" s="27" t="str">
        <f>'Archivio domande'!E16</f>
        <v>Tarso</v>
      </c>
      <c r="I12" s="27" t="str">
        <f>'Archivio domande'!H16</f>
        <v>Maggio</v>
      </c>
      <c r="K12" s="25" t="str">
        <f>IF(L12=TRUE,B12,M12)</f>
        <v>Stanley Kubrick</v>
      </c>
      <c r="L12" s="25" t="b">
        <f>AND(Formule!$D$9="A",'Crescendo n1'!$C$21="A")</f>
        <v>0</v>
      </c>
      <c r="M12" s="25" t="str">
        <f>IF(N12=TRUE,F12,O12)</f>
        <v>Stanley Kubrick</v>
      </c>
      <c r="N12" s="25" t="b">
        <f>AND(Formule!$D$9="A",'Crescendo n1'!$C$21="B")</f>
        <v>0</v>
      </c>
      <c r="O12" s="25" t="str">
        <f>IF(P12=TRUE,I12,Q12)</f>
        <v>Stanley Kubrick</v>
      </c>
      <c r="P12" s="25" t="b">
        <f>AND(Formule!$D$9="A",'Crescendo n1'!$C$21="C")</f>
        <v>0</v>
      </c>
      <c r="Q12" s="25" t="str">
        <f>IF(R12=TRUE,I12,S12)</f>
        <v>Stanley Kubrick</v>
      </c>
      <c r="R12" s="25" t="b">
        <f>AND(Formule!$D$9="B",'Crescendo n1'!$C$21="A")</f>
        <v>0</v>
      </c>
      <c r="S12" s="25" t="str">
        <f>IF(T12=TRUE,B12,U12)</f>
        <v>Stanley Kubrick</v>
      </c>
      <c r="T12" s="25" t="b">
        <f>AND(Formule!$D$9="B",'Crescendo n1'!$C$21="B")</f>
        <v>0</v>
      </c>
      <c r="U12" s="25" t="str">
        <f>IF(V12=TRUE,F12,W12)</f>
        <v>Stanley Kubrick</v>
      </c>
      <c r="V12" s="25" t="b">
        <f>AND(Formule!$D$9="B",'Crescendo n1'!$C$21="C")</f>
        <v>0</v>
      </c>
      <c r="W12" s="25" t="str">
        <f>IF(X12=TRUE,F12,Y12)</f>
        <v>Stanley Kubrick</v>
      </c>
      <c r="X12" s="25" t="b">
        <f>AND(Formule!$D$9="C",'Crescendo n1'!$C$21="A")</f>
        <v>0</v>
      </c>
      <c r="Y12" s="25" t="str">
        <f>IF(Z12=TRUE,I12,AA12)</f>
        <v>Stanley Kubrick</v>
      </c>
      <c r="Z12" s="25" t="b">
        <f>AND(Formule!$D$9="C",'Crescendo n1'!$C$21="B")</f>
        <v>0</v>
      </c>
      <c r="AA12" s="25" t="str">
        <f>IF(AB12=TRUE,B12,AC12)</f>
        <v>Stanley Kubrick</v>
      </c>
      <c r="AB12" s="25" t="b">
        <f>AND(Formule!$D$9="C",'Crescendo n1'!$C27="C")</f>
        <v>0</v>
      </c>
      <c r="AC12" s="25" t="str">
        <f>B12</f>
        <v>Stanley Kubrick</v>
      </c>
    </row>
    <row r="13" spans="1:29" ht="14.85" customHeight="1" x14ac:dyDescent="0.2">
      <c r="D13" s="22"/>
    </row>
    <row r="14" spans="1:29" ht="14.85" customHeight="1" x14ac:dyDescent="0.2">
      <c r="A14" s="25" t="s">
        <v>44</v>
      </c>
      <c r="B14" s="28" t="str">
        <f>'Archivio domande'!B18</f>
        <v>Tra i Presidenti della Repubblica del passato figura:</v>
      </c>
      <c r="C14" s="28"/>
      <c r="D14" s="22" t="s">
        <v>0</v>
      </c>
      <c r="E14" s="25" t="s">
        <v>46</v>
      </c>
      <c r="F14" s="28" t="str">
        <f>'Archivio domande'!E18</f>
        <v>La canzone Com'è profondo il mare è di:</v>
      </c>
      <c r="H14" s="25" t="s">
        <v>63</v>
      </c>
      <c r="I14" s="28" t="str">
        <f>'Archivio domande'!H18</f>
        <v>Il Mare di Bering separa:</v>
      </c>
      <c r="K14" s="25" t="str">
        <f>IF(L14=TRUE,B14,M14)</f>
        <v>Tra i Presidenti della Repubblica del passato figura:</v>
      </c>
      <c r="L14" s="25" t="b">
        <f>AND(Formule!$D$14="A",'Crescendo n1'!$C$32="A")</f>
        <v>0</v>
      </c>
      <c r="M14" s="25" t="str">
        <f>IF(N14=TRUE,F14,O14)</f>
        <v>Tra i Presidenti della Repubblica del passato figura:</v>
      </c>
      <c r="N14" s="25" t="b">
        <f>AND(Formule!$D$14="A",'Crescendo n1'!$C$32="B")</f>
        <v>0</v>
      </c>
      <c r="O14" s="25" t="str">
        <f>IF(P14=TRUE,I14,Q14)</f>
        <v>Tra i Presidenti della Repubblica del passato figura:</v>
      </c>
      <c r="P14" s="25" t="b">
        <f>AND(Formule!$D$14="A",'Crescendo n1'!$C$32="C")</f>
        <v>0</v>
      </c>
      <c r="Q14" s="25" t="str">
        <f>IF(R14=TRUE,I14,S14)</f>
        <v>Tra i Presidenti della Repubblica del passato figura:</v>
      </c>
      <c r="R14" s="25" t="b">
        <f>AND(Formule!$D$14="B",'Crescendo n1'!$C$32="A")</f>
        <v>0</v>
      </c>
      <c r="S14" s="25" t="str">
        <f>IF(T14=TRUE,B14,U14)</f>
        <v>Tra i Presidenti della Repubblica del passato figura:</v>
      </c>
      <c r="T14" s="25" t="b">
        <f>AND(Formule!$D$14="B",'Crescendo n1'!$C$32="B")</f>
        <v>0</v>
      </c>
      <c r="U14" s="25" t="str">
        <f>IF(V14=TRUE,F14,W14)</f>
        <v>Tra i Presidenti della Repubblica del passato figura:</v>
      </c>
      <c r="V14" s="25" t="b">
        <f>AND(Formule!$D$14="B",'Crescendo n1'!$C$32="C")</f>
        <v>0</v>
      </c>
      <c r="W14" s="25" t="str">
        <f>IF(X14=TRUE,F14,Y14)</f>
        <v>Tra i Presidenti della Repubblica del passato figura:</v>
      </c>
      <c r="X14" s="25" t="b">
        <f>AND(Formule!$D$14="C",'Crescendo n1'!$C$32="A")</f>
        <v>0</v>
      </c>
      <c r="Y14" s="25" t="str">
        <f>IF(Z14=TRUE,I14,AA14)</f>
        <v>Tra i Presidenti della Repubblica del passato figura:</v>
      </c>
      <c r="Z14" s="25" t="b">
        <f>AND(Formule!$D$14="C",'Crescendo n1'!$C$32="B")</f>
        <v>0</v>
      </c>
      <c r="AA14" s="25" t="str">
        <f>IF(AB14=TRUE,B14,AC14)</f>
        <v>Tra i Presidenti della Repubblica del passato figura:</v>
      </c>
      <c r="AB14" s="25" t="b">
        <f>AND(Formule!$D$14="C",'Crescendo n1'!$C32="C")</f>
        <v>0</v>
      </c>
      <c r="AC14" s="25" t="str">
        <f>B14</f>
        <v>Tra i Presidenti della Repubblica del passato figura:</v>
      </c>
    </row>
    <row r="15" spans="1:29" ht="14.85" customHeight="1" x14ac:dyDescent="0.2">
      <c r="B15" s="27" t="str">
        <f>'Archivio domande'!B19</f>
        <v>Luigi Einaudi</v>
      </c>
      <c r="D15" s="23"/>
      <c r="F15" s="27" t="str">
        <f>'Archivio domande'!E19</f>
        <v>Antonello Venditti</v>
      </c>
      <c r="I15" s="27" t="str">
        <f>'Archivio domande'!H19</f>
        <v>La Norvegia dalla Scozia</v>
      </c>
      <c r="K15" s="25" t="str">
        <f>IF(L15=TRUE,B15,M15)</f>
        <v>Luigi Einaudi</v>
      </c>
      <c r="L15" s="25" t="b">
        <f>AND(Formule!$D$14="A",'Crescendo n1'!$C$32="A")</f>
        <v>0</v>
      </c>
      <c r="M15" s="25" t="str">
        <f>IF(N15=TRUE,F15,O15)</f>
        <v>Luigi Einaudi</v>
      </c>
      <c r="N15" s="25" t="b">
        <f>AND(Formule!$D$14="A",'Crescendo n1'!$C$32="B")</f>
        <v>0</v>
      </c>
      <c r="O15" s="25" t="str">
        <f>IF(P15=TRUE,I15,Q15)</f>
        <v>Luigi Einaudi</v>
      </c>
      <c r="P15" s="25" t="b">
        <f>AND(Formule!$D$14="A",'Crescendo n1'!$C$32="C")</f>
        <v>0</v>
      </c>
      <c r="Q15" s="25" t="str">
        <f>IF(R15=TRUE,I15,S15)</f>
        <v>Luigi Einaudi</v>
      </c>
      <c r="R15" s="25" t="b">
        <f>AND(Formule!$D$14="B",'Crescendo n1'!$C$32="A")</f>
        <v>0</v>
      </c>
      <c r="S15" s="25" t="str">
        <f>IF(T15=TRUE,B15,U15)</f>
        <v>Luigi Einaudi</v>
      </c>
      <c r="T15" s="25" t="b">
        <f>AND(Formule!$D$14="B",'Crescendo n1'!$C$32="B")</f>
        <v>0</v>
      </c>
      <c r="U15" s="25" t="str">
        <f>IF(V15=TRUE,F15,W15)</f>
        <v>Luigi Einaudi</v>
      </c>
      <c r="V15" s="25" t="b">
        <f>AND(Formule!$D$14="B",'Crescendo n1'!$C$32="C")</f>
        <v>0</v>
      </c>
      <c r="W15" s="25" t="str">
        <f>IF(X15=TRUE,F15,Y15)</f>
        <v>Luigi Einaudi</v>
      </c>
      <c r="X15" s="25" t="b">
        <f>AND(Formule!$D$14="C",'Crescendo n1'!$C$32="A")</f>
        <v>0</v>
      </c>
      <c r="Y15" s="25" t="str">
        <f>IF(Z15=TRUE,I15,AA15)</f>
        <v>Luigi Einaudi</v>
      </c>
      <c r="Z15" s="25" t="b">
        <f>AND(Formule!$D$14="C",'Crescendo n1'!$C$32="B")</f>
        <v>0</v>
      </c>
      <c r="AA15" s="25" t="str">
        <f>IF(AB15=TRUE,B15,AC15)</f>
        <v>Luigi Einaudi</v>
      </c>
      <c r="AB15" s="25" t="b">
        <f>AND(Formule!$D$14="C",'Crescendo n1'!$C34="C")</f>
        <v>0</v>
      </c>
      <c r="AC15" s="25" t="str">
        <f>B15</f>
        <v>Luigi Einaudi</v>
      </c>
    </row>
    <row r="16" spans="1:29" ht="14.85" customHeight="1" x14ac:dyDescent="0.2">
      <c r="B16" s="27" t="str">
        <f>'Archivio domande'!B20</f>
        <v>Giuseppe Saragat</v>
      </c>
      <c r="D16" s="23"/>
      <c r="F16" s="27" t="str">
        <f>'Archivio domande'!E20</f>
        <v>Loredana Bertè</v>
      </c>
      <c r="I16" s="27" t="str">
        <f>'Archivio domande'!H20</f>
        <v>L'America del Sud dall'Antartide</v>
      </c>
      <c r="K16" s="25" t="str">
        <f>IF(L16=TRUE,B16,M16)</f>
        <v>Giuseppe Saragat</v>
      </c>
      <c r="L16" s="25" t="b">
        <f>AND(Formule!$D$14="A",'Crescendo n1'!$C$32="A")</f>
        <v>0</v>
      </c>
      <c r="M16" s="25" t="str">
        <f>IF(N16=TRUE,F16,O16)</f>
        <v>Giuseppe Saragat</v>
      </c>
      <c r="N16" s="25" t="b">
        <f>AND(Formule!$D$14="A",'Crescendo n1'!$C$32="B")</f>
        <v>0</v>
      </c>
      <c r="O16" s="25" t="str">
        <f>IF(P16=TRUE,I16,Q16)</f>
        <v>Giuseppe Saragat</v>
      </c>
      <c r="P16" s="25" t="b">
        <f>AND(Formule!$D$14="A",'Crescendo n1'!$C$32="C")</f>
        <v>0</v>
      </c>
      <c r="Q16" s="25" t="str">
        <f>IF(R16=TRUE,I16,S16)</f>
        <v>Giuseppe Saragat</v>
      </c>
      <c r="R16" s="25" t="b">
        <f>AND(Formule!$D$14="B",'Crescendo n1'!$C$32="A")</f>
        <v>0</v>
      </c>
      <c r="S16" s="25" t="str">
        <f>IF(T16=TRUE,B16,U16)</f>
        <v>Giuseppe Saragat</v>
      </c>
      <c r="T16" s="25" t="b">
        <f>AND(Formule!$D$14="B",'Crescendo n1'!$C$32="B")</f>
        <v>0</v>
      </c>
      <c r="U16" s="25" t="str">
        <f>IF(V16=TRUE,F16,W16)</f>
        <v>Giuseppe Saragat</v>
      </c>
      <c r="V16" s="25" t="b">
        <f>AND(Formule!$D$14="B",'Crescendo n1'!$C$32="C")</f>
        <v>0</v>
      </c>
      <c r="W16" s="25" t="str">
        <f>IF(X16=TRUE,F16,Y16)</f>
        <v>Giuseppe Saragat</v>
      </c>
      <c r="X16" s="25" t="b">
        <f>AND(Formule!$D$14="C",'Crescendo n1'!$C$32="A")</f>
        <v>0</v>
      </c>
      <c r="Y16" s="25" t="str">
        <f>IF(Z16=TRUE,I16,AA16)</f>
        <v>Giuseppe Saragat</v>
      </c>
      <c r="Z16" s="25" t="b">
        <f>AND(Formule!$D$14="C",'Crescendo n1'!$C$32="B")</f>
        <v>0</v>
      </c>
      <c r="AA16" s="25" t="str">
        <f>IF(AB16=TRUE,B16,AC16)</f>
        <v>Giuseppe Saragat</v>
      </c>
      <c r="AB16" s="25" t="b">
        <f>AND(Formule!$D$14="C",'Crescendo n1'!$C36="C")</f>
        <v>0</v>
      </c>
      <c r="AC16" s="25" t="str">
        <f>B16</f>
        <v>Giuseppe Saragat</v>
      </c>
    </row>
    <row r="17" spans="1:29" ht="14.85" customHeight="1" x14ac:dyDescent="0.2">
      <c r="B17" s="27" t="str">
        <f>'Archivio domande'!B21</f>
        <v>Entrambi i precedenti</v>
      </c>
      <c r="D17" s="23"/>
      <c r="F17" s="27" t="str">
        <f>'Archivio domande'!E21</f>
        <v>Lucio Dalla</v>
      </c>
      <c r="I17" s="27" t="str">
        <f>'Archivio domande'!H21</f>
        <v>La Russia dagli Stati Uniti</v>
      </c>
      <c r="K17" s="25" t="str">
        <f>IF(L17=TRUE,B17,M17)</f>
        <v>Entrambi i precedenti</v>
      </c>
      <c r="L17" s="25" t="b">
        <f>AND(Formule!$D$14="A",'Crescendo n1'!$C$32="A")</f>
        <v>0</v>
      </c>
      <c r="M17" s="25" t="str">
        <f>IF(N17=TRUE,F17,O17)</f>
        <v>Entrambi i precedenti</v>
      </c>
      <c r="N17" s="25" t="b">
        <f>AND(Formule!$D$14="A",'Crescendo n1'!$C$32="B")</f>
        <v>0</v>
      </c>
      <c r="O17" s="25" t="str">
        <f>IF(P17=TRUE,I17,Q17)</f>
        <v>Entrambi i precedenti</v>
      </c>
      <c r="P17" s="25" t="b">
        <f>AND(Formule!$D$14="A",'Crescendo n1'!$C$32="C")</f>
        <v>0</v>
      </c>
      <c r="Q17" s="25" t="str">
        <f>IF(R17=TRUE,I17,S17)</f>
        <v>Entrambi i precedenti</v>
      </c>
      <c r="R17" s="25" t="b">
        <f>AND(Formule!$D$14="B",'Crescendo n1'!$C$32="A")</f>
        <v>0</v>
      </c>
      <c r="S17" s="25" t="str">
        <f>IF(T17=TRUE,B17,U17)</f>
        <v>Entrambi i precedenti</v>
      </c>
      <c r="T17" s="25" t="b">
        <f>AND(Formule!$D$14="B",'Crescendo n1'!$C$32="B")</f>
        <v>0</v>
      </c>
      <c r="U17" s="25" t="str">
        <f>IF(V17=TRUE,F17,W17)</f>
        <v>Entrambi i precedenti</v>
      </c>
      <c r="V17" s="25" t="b">
        <f>AND(Formule!$D$14="B",'Crescendo n1'!$C$32="C")</f>
        <v>0</v>
      </c>
      <c r="W17" s="25" t="str">
        <f>IF(X17=TRUE,F17,Y17)</f>
        <v>Entrambi i precedenti</v>
      </c>
      <c r="X17" s="25" t="b">
        <f>AND(Formule!$D$14="C",'Crescendo n1'!$C$32="A")</f>
        <v>0</v>
      </c>
      <c r="Y17" s="25" t="str">
        <f>IF(Z17=TRUE,I17,AA17)</f>
        <v>Entrambi i precedenti</v>
      </c>
      <c r="Z17" s="25" t="b">
        <f>AND(Formule!$D$14="C",'Crescendo n1'!$C$32="B")</f>
        <v>0</v>
      </c>
      <c r="AA17" s="25" t="str">
        <f>IF(AB17=TRUE,B17,AC17)</f>
        <v>Entrambi i precedenti</v>
      </c>
      <c r="AB17" s="25" t="b">
        <f>AND(Formule!$D$14="C",'Crescendo n1'!$C38="C")</f>
        <v>0</v>
      </c>
      <c r="AC17" s="25" t="str">
        <f>B17</f>
        <v>Entrambi i precedenti</v>
      </c>
    </row>
    <row r="18" spans="1:29" ht="14.85" customHeight="1" x14ac:dyDescent="0.2">
      <c r="D18" s="22"/>
    </row>
    <row r="19" spans="1:29" ht="26.25" customHeight="1" x14ac:dyDescent="0.2">
      <c r="A19" s="25" t="s">
        <v>45</v>
      </c>
      <c r="B19" s="28" t="str">
        <f>'Archivio domande'!B23</f>
        <v>Il grande campione Pelè ha esordito in un campionato mondiale di calcio all'età di:</v>
      </c>
      <c r="C19" s="28"/>
      <c r="D19" s="22" t="s">
        <v>1</v>
      </c>
      <c r="E19" s="25" t="s">
        <v>47</v>
      </c>
      <c r="F19" s="28" t="str">
        <f>'Archivio domande'!E23</f>
        <v>L'acido acetilsalicilico è meglio noto come:</v>
      </c>
      <c r="H19" s="25" t="s">
        <v>48</v>
      </c>
      <c r="I19" s="28" t="str">
        <f>'Archivio domande'!H23</f>
        <v>Il Nome della Rosa è un romanzo scritto da:</v>
      </c>
      <c r="K19" s="25" t="str">
        <f>IF(L19=TRUE,B19,M19)</f>
        <v>Il grande campione Pelè ha esordito in un campionato mondiale di calcio all'età di:</v>
      </c>
      <c r="L19" s="25" t="b">
        <f>AND(Formule!$D$19="A",'Crescendo n1'!$C$43="A")</f>
        <v>0</v>
      </c>
      <c r="M19" s="25" t="str">
        <f>IF(N19=TRUE,F19,O19)</f>
        <v>Il grande campione Pelè ha esordito in un campionato mondiale di calcio all'età di:</v>
      </c>
      <c r="N19" s="25" t="b">
        <f>AND(Formule!$D$19="A",'Crescendo n1'!$C$43="B")</f>
        <v>0</v>
      </c>
      <c r="O19" s="25" t="str">
        <f>IF(P19=TRUE,I19,Q19)</f>
        <v>Il grande campione Pelè ha esordito in un campionato mondiale di calcio all'età di:</v>
      </c>
      <c r="P19" s="25" t="b">
        <f>AND(Formule!$D$19="A",'Crescendo n1'!$C$43="C")</f>
        <v>0</v>
      </c>
      <c r="Q19" s="25" t="str">
        <f>IF(R19=TRUE,I19,S19)</f>
        <v>Il grande campione Pelè ha esordito in un campionato mondiale di calcio all'età di:</v>
      </c>
      <c r="R19" s="25" t="b">
        <f>AND(Formule!$D$19="B",'Crescendo n1'!$C$43="A")</f>
        <v>0</v>
      </c>
      <c r="S19" s="25" t="str">
        <f>IF(T19=TRUE,B19,U19)</f>
        <v>Il grande campione Pelè ha esordito in un campionato mondiale di calcio all'età di:</v>
      </c>
      <c r="T19" s="25" t="b">
        <f>AND(Formule!$D$19="B",'Crescendo n1'!$C$43="B")</f>
        <v>0</v>
      </c>
      <c r="U19" s="25" t="str">
        <f>IF(V19=TRUE,F19,W19)</f>
        <v>Il grande campione Pelè ha esordito in un campionato mondiale di calcio all'età di:</v>
      </c>
      <c r="V19" s="25" t="b">
        <f>AND(Formule!$D$19="B",'Crescendo n1'!$C$43="C")</f>
        <v>0</v>
      </c>
      <c r="W19" s="25" t="str">
        <f>IF(X19=TRUE,F19,Y19)</f>
        <v>Il grande campione Pelè ha esordito in un campionato mondiale di calcio all'età di:</v>
      </c>
      <c r="X19" s="25" t="b">
        <f>AND(Formule!$D$19="C",'Crescendo n1'!$C$43="A")</f>
        <v>0</v>
      </c>
      <c r="Y19" s="25" t="str">
        <f>IF(Z19=TRUE,I19,AA19)</f>
        <v>Il grande campione Pelè ha esordito in un campionato mondiale di calcio all'età di:</v>
      </c>
      <c r="Z19" s="25" t="b">
        <f>AND(Formule!$D$19="C",'Crescendo n1'!$C$43="B")</f>
        <v>0</v>
      </c>
      <c r="AA19" s="25" t="str">
        <f>IF(AB19=TRUE,B19,AC19)</f>
        <v>Il grande campione Pelè ha esordito in un campionato mondiale di calcio all'età di:</v>
      </c>
      <c r="AB19" s="25" t="b">
        <f>AND(Formule!$D$19="C",'Crescendo n1'!$C43="C")</f>
        <v>0</v>
      </c>
      <c r="AC19" s="25" t="str">
        <f>B19</f>
        <v>Il grande campione Pelè ha esordito in un campionato mondiale di calcio all'età di:</v>
      </c>
    </row>
    <row r="20" spans="1:29" ht="14.85" customHeight="1" x14ac:dyDescent="0.2">
      <c r="B20" s="27" t="str">
        <f>'Archivio domande'!B24</f>
        <v>16 anni</v>
      </c>
      <c r="D20" s="23"/>
      <c r="F20" s="27" t="str">
        <f>'Archivio domande'!E24</f>
        <v>Vitamina C</v>
      </c>
      <c r="I20" s="27" t="str">
        <f>'Archivio domande'!H24</f>
        <v>Ken Follett</v>
      </c>
      <c r="K20" s="25" t="str">
        <f>IF(L20=TRUE,B20,M20)</f>
        <v>16 anni</v>
      </c>
      <c r="L20" s="25" t="b">
        <f>AND(Formule!$D$19="A",'Crescendo n1'!$C$43="A")</f>
        <v>0</v>
      </c>
      <c r="M20" s="25" t="str">
        <f>IF(N20=TRUE,F20,O20)</f>
        <v>16 anni</v>
      </c>
      <c r="N20" s="25" t="b">
        <f>AND(Formule!$D$19="A",'Crescendo n1'!$C$43="B")</f>
        <v>0</v>
      </c>
      <c r="O20" s="25" t="str">
        <f>IF(P20=TRUE,I20,Q20)</f>
        <v>16 anni</v>
      </c>
      <c r="P20" s="25" t="b">
        <f>AND(Formule!$D$19="A",'Crescendo n1'!$C$43="C")</f>
        <v>0</v>
      </c>
      <c r="Q20" s="25" t="str">
        <f>IF(R20=TRUE,I20,S20)</f>
        <v>16 anni</v>
      </c>
      <c r="R20" s="25" t="b">
        <f>AND(Formule!$D$19="B",'Crescendo n1'!$C$43="A")</f>
        <v>0</v>
      </c>
      <c r="S20" s="25" t="str">
        <f>IF(T20=TRUE,B20,U20)</f>
        <v>16 anni</v>
      </c>
      <c r="T20" s="25" t="b">
        <f>AND(Formule!$D$19="B",'Crescendo n1'!$C$43="B")</f>
        <v>0</v>
      </c>
      <c r="U20" s="25" t="str">
        <f>IF(V20=TRUE,F20,W20)</f>
        <v>16 anni</v>
      </c>
      <c r="V20" s="25" t="b">
        <f>AND(Formule!$D$19="B",'Crescendo n1'!$C$43="C")</f>
        <v>0</v>
      </c>
      <c r="W20" s="25" t="str">
        <f>IF(X20=TRUE,F20,Y20)</f>
        <v>16 anni</v>
      </c>
      <c r="X20" s="25" t="b">
        <f>AND(Formule!$D$19="C",'Crescendo n1'!$C$43="A")</f>
        <v>0</v>
      </c>
      <c r="Y20" s="25" t="str">
        <f>IF(Z20=TRUE,I20,AA20)</f>
        <v>16 anni</v>
      </c>
      <c r="Z20" s="25" t="b">
        <f>AND(Formule!$D$19="C",'Crescendo n1'!$C$43="B")</f>
        <v>0</v>
      </c>
      <c r="AA20" s="25" t="str">
        <f>IF(AB20=TRUE,B20,AC20)</f>
        <v>16 anni</v>
      </c>
      <c r="AB20" s="25" t="b">
        <f>AND(Formule!$D$19="C",'Crescendo n1'!$C45="C")</f>
        <v>0</v>
      </c>
      <c r="AC20" s="25" t="str">
        <f>B20</f>
        <v>16 anni</v>
      </c>
    </row>
    <row r="21" spans="1:29" ht="14.85" customHeight="1" x14ac:dyDescent="0.2">
      <c r="B21" s="27" t="str">
        <f>'Archivio domande'!B25</f>
        <v>17 anni</v>
      </c>
      <c r="D21" s="23"/>
      <c r="F21" s="27" t="str">
        <f>'Archivio domande'!E25</f>
        <v>Aspirina</v>
      </c>
      <c r="I21" s="27" t="str">
        <f>'Archivio domande'!H25</f>
        <v>Umberto Eco</v>
      </c>
      <c r="K21" s="25" t="str">
        <f>IF(L21=TRUE,B21,M21)</f>
        <v>17 anni</v>
      </c>
      <c r="L21" s="25" t="b">
        <f>AND(Formule!$D$19="A",'Crescendo n1'!$C$43="A")</f>
        <v>0</v>
      </c>
      <c r="M21" s="25" t="str">
        <f>IF(N21=TRUE,F21,O21)</f>
        <v>17 anni</v>
      </c>
      <c r="N21" s="25" t="b">
        <f>AND(Formule!$D$19="A",'Crescendo n1'!$C$43="B")</f>
        <v>0</v>
      </c>
      <c r="O21" s="25" t="str">
        <f>IF(P21=TRUE,I21,Q21)</f>
        <v>17 anni</v>
      </c>
      <c r="P21" s="25" t="b">
        <f>AND(Formule!$D$19="A",'Crescendo n1'!$C$43="C")</f>
        <v>0</v>
      </c>
      <c r="Q21" s="25" t="str">
        <f>IF(R21=TRUE,I21,S21)</f>
        <v>17 anni</v>
      </c>
      <c r="R21" s="25" t="b">
        <f>AND(Formule!$D$19="B",'Crescendo n1'!$C$43="A")</f>
        <v>0</v>
      </c>
      <c r="S21" s="25" t="str">
        <f>IF(T21=TRUE,B21,U21)</f>
        <v>17 anni</v>
      </c>
      <c r="T21" s="25" t="b">
        <f>AND(Formule!$D$19="B",'Crescendo n1'!$C$43="B")</f>
        <v>0</v>
      </c>
      <c r="U21" s="25" t="str">
        <f>IF(V21=TRUE,F21,W21)</f>
        <v>17 anni</v>
      </c>
      <c r="V21" s="25" t="b">
        <f>AND(Formule!$D$19="B",'Crescendo n1'!$C$43="C")</f>
        <v>0</v>
      </c>
      <c r="W21" s="25" t="str">
        <f>IF(X21=TRUE,F21,Y21)</f>
        <v>17 anni</v>
      </c>
      <c r="X21" s="25" t="b">
        <f>AND(Formule!$D$19="C",'Crescendo n1'!$C$43="A")</f>
        <v>0</v>
      </c>
      <c r="Y21" s="25" t="str">
        <f>IF(Z21=TRUE,I21,AA21)</f>
        <v>17 anni</v>
      </c>
      <c r="Z21" s="25" t="b">
        <f>AND(Formule!$D$19="C",'Crescendo n1'!$C$43="B")</f>
        <v>0</v>
      </c>
      <c r="AA21" s="25" t="str">
        <f>IF(AB21=TRUE,B21,AC21)</f>
        <v>17 anni</v>
      </c>
      <c r="AB21" s="25" t="b">
        <f>AND(Formule!$D$19="C",'Crescendo n1'!$C47="C")</f>
        <v>0</v>
      </c>
      <c r="AC21" s="25" t="str">
        <f>B21</f>
        <v>17 anni</v>
      </c>
    </row>
    <row r="22" spans="1:29" ht="14.85" customHeight="1" x14ac:dyDescent="0.2">
      <c r="B22" s="27" t="str">
        <f>'Archivio domande'!B26</f>
        <v>18 anni</v>
      </c>
      <c r="D22" s="23"/>
      <c r="F22" s="27" t="str">
        <f>'Archivio domande'!E26</f>
        <v>Tachipirina</v>
      </c>
      <c r="I22" s="27" t="str">
        <f>'Archivio domande'!H26</f>
        <v>Gabriel Garcia Marquez</v>
      </c>
      <c r="K22" s="25" t="str">
        <f>IF(L22=TRUE,B22,M22)</f>
        <v>18 anni</v>
      </c>
      <c r="L22" s="25" t="b">
        <f>AND(Formule!$D$19="A",'Crescendo n1'!$C$43="A")</f>
        <v>0</v>
      </c>
      <c r="M22" s="25" t="str">
        <f>IF(N22=TRUE,F22,O22)</f>
        <v>18 anni</v>
      </c>
      <c r="N22" s="25" t="b">
        <f>AND(Formule!$D$19="A",'Crescendo n1'!$C$43="B")</f>
        <v>0</v>
      </c>
      <c r="O22" s="25" t="str">
        <f>IF(P22=TRUE,I22,Q22)</f>
        <v>18 anni</v>
      </c>
      <c r="P22" s="25" t="b">
        <f>AND(Formule!$D$19="A",'Crescendo n1'!$C$43="C")</f>
        <v>0</v>
      </c>
      <c r="Q22" s="25" t="str">
        <f>IF(R22=TRUE,I22,S22)</f>
        <v>18 anni</v>
      </c>
      <c r="R22" s="25" t="b">
        <f>AND(Formule!$D$19="B",'Crescendo n1'!$C$43="A")</f>
        <v>0</v>
      </c>
      <c r="S22" s="25" t="str">
        <f>IF(T22=TRUE,B22,U22)</f>
        <v>18 anni</v>
      </c>
      <c r="T22" s="25" t="b">
        <f>AND(Formule!$D$19="B",'Crescendo n1'!$C$43="B")</f>
        <v>0</v>
      </c>
      <c r="U22" s="25" t="str">
        <f>IF(V22=TRUE,F22,W22)</f>
        <v>18 anni</v>
      </c>
      <c r="V22" s="25" t="b">
        <f>AND(Formule!$D$19="B",'Crescendo n1'!$C$43="C")</f>
        <v>0</v>
      </c>
      <c r="W22" s="25" t="str">
        <f>IF(X22=TRUE,F22,Y22)</f>
        <v>18 anni</v>
      </c>
      <c r="X22" s="25" t="b">
        <f>AND(Formule!$D$19="C",'Crescendo n1'!$C$43="A")</f>
        <v>0</v>
      </c>
      <c r="Y22" s="25" t="str">
        <f>IF(Z22=TRUE,I22,AA22)</f>
        <v>18 anni</v>
      </c>
      <c r="Z22" s="25" t="b">
        <f>AND(Formule!$D$19="C",'Crescendo n1'!$C$43="B")</f>
        <v>0</v>
      </c>
      <c r="AA22" s="25" t="str">
        <f>IF(AB22=TRUE,B22,AC22)</f>
        <v>18 anni</v>
      </c>
      <c r="AB22" s="25" t="b">
        <f>AND(Formule!$D$19="C",'Crescendo n1'!$C49="C")</f>
        <v>0</v>
      </c>
      <c r="AC22" s="25" t="str">
        <f>B22</f>
        <v>18 anni</v>
      </c>
    </row>
    <row r="23" spans="1:29" ht="14.85" customHeight="1" x14ac:dyDescent="0.2">
      <c r="D23" s="22"/>
    </row>
    <row r="24" spans="1:29" ht="28.5" customHeight="1" x14ac:dyDescent="0.2">
      <c r="A24" s="25" t="s">
        <v>66</v>
      </c>
      <c r="B24" s="28" t="str">
        <f>'Archivio domande'!B28</f>
        <v>Nella moneta da 2 euro di conio italiano è raffigurato:</v>
      </c>
      <c r="D24" s="22" t="s">
        <v>2</v>
      </c>
      <c r="E24" s="25" t="s">
        <v>80</v>
      </c>
      <c r="F24" s="28" t="str">
        <f>'Archivio domande'!E28</f>
        <v>Il 31 luglio 1954 raggiunsero la vetta del monte K2, primi in assoluto nella storia, due scalatori:</v>
      </c>
      <c r="H24" s="25" t="s">
        <v>81</v>
      </c>
      <c r="I24" s="28" t="str">
        <f>'Archivio domande'!H28</f>
        <v>Gli scorpioni appartengono alla classe:</v>
      </c>
      <c r="K24" s="25" t="str">
        <f>IF(L24=TRUE,B24,M24)</f>
        <v>Nella moneta da 2 euro di conio italiano è raffigurato:</v>
      </c>
      <c r="L24" s="25" t="b">
        <f>AND(Formule!$D$24="A",'Crescendo n1'!$C$54="A")</f>
        <v>0</v>
      </c>
      <c r="M24" s="25" t="str">
        <f>IF(N24=TRUE,F24,O24)</f>
        <v>Nella moneta da 2 euro di conio italiano è raffigurato:</v>
      </c>
      <c r="N24" s="25" t="b">
        <f>AND(Formule!$D$24="A",'Crescendo n1'!$C$54="B")</f>
        <v>0</v>
      </c>
      <c r="O24" s="25" t="str">
        <f>IF(P24=TRUE,I24,Q24)</f>
        <v>Nella moneta da 2 euro di conio italiano è raffigurato:</v>
      </c>
      <c r="P24" s="25" t="b">
        <f>AND(Formule!$D$24="A",'Crescendo n1'!$C$54="C")</f>
        <v>0</v>
      </c>
      <c r="Q24" s="25" t="str">
        <f>IF(R24=TRUE,I24,S24)</f>
        <v>Nella moneta da 2 euro di conio italiano è raffigurato:</v>
      </c>
      <c r="R24" s="25" t="b">
        <f>AND(Formule!$D$24="B",'Crescendo n1'!$C$54="A")</f>
        <v>0</v>
      </c>
      <c r="S24" s="25" t="str">
        <f>IF(T24=TRUE,B24,U24)</f>
        <v>Nella moneta da 2 euro di conio italiano è raffigurato:</v>
      </c>
      <c r="T24" s="25" t="b">
        <f>AND(Formule!$D$24="B",'Crescendo n1'!$C$54="B")</f>
        <v>0</v>
      </c>
      <c r="U24" s="25" t="str">
        <f>IF(V24=TRUE,F24,W24)</f>
        <v>Nella moneta da 2 euro di conio italiano è raffigurato:</v>
      </c>
      <c r="V24" s="25" t="b">
        <f>AND(Formule!$D$24="B",'Crescendo n1'!$C$54="C")</f>
        <v>0</v>
      </c>
      <c r="W24" s="25" t="str">
        <f>IF(X24=TRUE,F24,Y24)</f>
        <v>Nella moneta da 2 euro di conio italiano è raffigurato:</v>
      </c>
      <c r="X24" s="25" t="b">
        <f>AND(Formule!$D$24="C",'Crescendo n1'!$C$54="A")</f>
        <v>0</v>
      </c>
      <c r="Y24" s="25" t="str">
        <f>IF(Z24=TRUE,I24,AA24)</f>
        <v>Nella moneta da 2 euro di conio italiano è raffigurato:</v>
      </c>
      <c r="Z24" s="25" t="b">
        <f>AND(Formule!$D$24="C",'Crescendo n1'!$C$54="B")</f>
        <v>0</v>
      </c>
      <c r="AA24" s="25" t="str">
        <f>IF(AB24=TRUE,B24,AC24)</f>
        <v>Nella moneta da 2 euro di conio italiano è raffigurato:</v>
      </c>
      <c r="AB24" s="25" t="b">
        <f>AND(Formule!$D$24="C",'Crescendo n1'!$C54="C")</f>
        <v>0</v>
      </c>
      <c r="AC24" s="25" t="str">
        <f>B24</f>
        <v>Nella moneta da 2 euro di conio italiano è raffigurato:</v>
      </c>
    </row>
    <row r="25" spans="1:29" ht="14.85" customHeight="1" x14ac:dyDescent="0.2">
      <c r="B25" s="27" t="str">
        <f>'Archivio domande'!B29</f>
        <v>L'Uomo Vitruviano di Leonardo Da Vinci</v>
      </c>
      <c r="D25" s="23"/>
      <c r="F25" s="27" t="str">
        <f>'Archivio domande'!E29</f>
        <v>Francesi</v>
      </c>
      <c r="I25" s="27" t="str">
        <f>'Archivio domande'!H29</f>
        <v>Degli insetti</v>
      </c>
      <c r="K25" s="25" t="str">
        <f>IF(L25=TRUE,B25,M25)</f>
        <v>L'Uomo Vitruviano di Leonardo Da Vinci</v>
      </c>
      <c r="L25" s="25" t="b">
        <f>AND(Formule!$D$24="A",'Crescendo n1'!$C$54="A")</f>
        <v>0</v>
      </c>
      <c r="M25" s="25" t="str">
        <f>IF(N25=TRUE,F25,O25)</f>
        <v>L'Uomo Vitruviano di Leonardo Da Vinci</v>
      </c>
      <c r="N25" s="25" t="b">
        <f>AND(Formule!$D$24="A",'Crescendo n1'!$C$54="B")</f>
        <v>0</v>
      </c>
      <c r="O25" s="25" t="str">
        <f>IF(P25=TRUE,I25,Q25)</f>
        <v>L'Uomo Vitruviano di Leonardo Da Vinci</v>
      </c>
      <c r="P25" s="25" t="b">
        <f>AND(Formule!$D$24="A",'Crescendo n1'!$C$54="C")</f>
        <v>0</v>
      </c>
      <c r="Q25" s="25" t="str">
        <f>IF(R25=TRUE,I25,S25)</f>
        <v>L'Uomo Vitruviano di Leonardo Da Vinci</v>
      </c>
      <c r="R25" s="25" t="b">
        <f>AND(Formule!$D$24="B",'Crescendo n1'!$C$54="A")</f>
        <v>0</v>
      </c>
      <c r="S25" s="25" t="str">
        <f>IF(T25=TRUE,B25,U25)</f>
        <v>L'Uomo Vitruviano di Leonardo Da Vinci</v>
      </c>
      <c r="T25" s="25" t="b">
        <f>AND(Formule!$D$24="B",'Crescendo n1'!$C$54="B")</f>
        <v>0</v>
      </c>
      <c r="U25" s="25" t="str">
        <f>IF(V25=TRUE,F25,W25)</f>
        <v>L'Uomo Vitruviano di Leonardo Da Vinci</v>
      </c>
      <c r="V25" s="25" t="b">
        <f>AND(Formule!$D$24="B",'Crescendo n1'!$C$54="C")</f>
        <v>0</v>
      </c>
      <c r="W25" s="25" t="str">
        <f>IF(X25=TRUE,F25,Y25)</f>
        <v>L'Uomo Vitruviano di Leonardo Da Vinci</v>
      </c>
      <c r="X25" s="25" t="b">
        <f>AND(Formule!$D$24="C",'Crescendo n1'!$C$54="A")</f>
        <v>0</v>
      </c>
      <c r="Y25" s="25" t="str">
        <f>IF(Z25=TRUE,I25,AA25)</f>
        <v>L'Uomo Vitruviano di Leonardo Da Vinci</v>
      </c>
      <c r="Z25" s="25" t="b">
        <f>AND(Formule!$D$24="C",'Crescendo n1'!$C$54="B")</f>
        <v>0</v>
      </c>
      <c r="AA25" s="25" t="str">
        <f>IF(AB25=TRUE,B25,AC25)</f>
        <v>L'Uomo Vitruviano di Leonardo Da Vinci</v>
      </c>
      <c r="AB25" s="25" t="b">
        <f>AND(Formule!$D$24="C",'Crescendo n1'!$C56="C")</f>
        <v>0</v>
      </c>
      <c r="AC25" s="25" t="str">
        <f>B25</f>
        <v>L'Uomo Vitruviano di Leonardo Da Vinci</v>
      </c>
    </row>
    <row r="26" spans="1:29" ht="14.85" customHeight="1" x14ac:dyDescent="0.2">
      <c r="B26" s="27" t="str">
        <f>'Archivio domande'!B30</f>
        <v>Il ritratto di Dante Alighieri</v>
      </c>
      <c r="D26" s="23"/>
      <c r="F26" s="27" t="str">
        <f>'Archivio domande'!E30</f>
        <v>Italiani</v>
      </c>
      <c r="I26" s="27" t="str">
        <f>'Archivio domande'!H30</f>
        <v>Degli aracnidi</v>
      </c>
      <c r="K26" s="25" t="str">
        <f>IF(L26=TRUE,B26,M26)</f>
        <v>Il ritratto di Dante Alighieri</v>
      </c>
      <c r="L26" s="25" t="b">
        <f>AND(Formule!$D$24="A",'Crescendo n1'!$C$54="A")</f>
        <v>0</v>
      </c>
      <c r="M26" s="25" t="str">
        <f>IF(N26=TRUE,F26,O26)</f>
        <v>Il ritratto di Dante Alighieri</v>
      </c>
      <c r="N26" s="25" t="b">
        <f>AND(Formule!$D$24="A",'Crescendo n1'!$C$54="B")</f>
        <v>0</v>
      </c>
      <c r="O26" s="25" t="str">
        <f>IF(P26=TRUE,I26,Q26)</f>
        <v>Il ritratto di Dante Alighieri</v>
      </c>
      <c r="P26" s="25" t="b">
        <f>AND(Formule!$D$24="A",'Crescendo n1'!$C$54="C")</f>
        <v>0</v>
      </c>
      <c r="Q26" s="25" t="str">
        <f>IF(R26=TRUE,I26,S26)</f>
        <v>Il ritratto di Dante Alighieri</v>
      </c>
      <c r="R26" s="25" t="b">
        <f>AND(Formule!$D$24="B",'Crescendo n1'!$C$54="A")</f>
        <v>0</v>
      </c>
      <c r="S26" s="25" t="str">
        <f>IF(T26=TRUE,B26,U26)</f>
        <v>Il ritratto di Dante Alighieri</v>
      </c>
      <c r="T26" s="25" t="b">
        <f>AND(Formule!$D$24="B",'Crescendo n1'!$C$54="B")</f>
        <v>0</v>
      </c>
      <c r="U26" s="25" t="str">
        <f>IF(V26=TRUE,F26,W26)</f>
        <v>Il ritratto di Dante Alighieri</v>
      </c>
      <c r="V26" s="25" t="b">
        <f>AND(Formule!$D$24="B",'Crescendo n1'!$C$54="C")</f>
        <v>0</v>
      </c>
      <c r="W26" s="25" t="str">
        <f>IF(X26=TRUE,F26,Y26)</f>
        <v>Il ritratto di Dante Alighieri</v>
      </c>
      <c r="X26" s="25" t="b">
        <f>AND(Formule!$D$24="C",'Crescendo n1'!$C$54="A")</f>
        <v>0</v>
      </c>
      <c r="Y26" s="25" t="str">
        <f>IF(Z26=TRUE,I26,AA26)</f>
        <v>Il ritratto di Dante Alighieri</v>
      </c>
      <c r="Z26" s="25" t="b">
        <f>AND(Formule!$D$24="C",'Crescendo n1'!$C$54="B")</f>
        <v>0</v>
      </c>
      <c r="AA26" s="25" t="str">
        <f>IF(AB26=TRUE,B26,AC26)</f>
        <v>Il ritratto di Dante Alighieri</v>
      </c>
      <c r="AB26" s="25" t="b">
        <f>AND(Formule!$D$24="C",'Crescendo n1'!$C58="C")</f>
        <v>0</v>
      </c>
      <c r="AC26" s="25" t="str">
        <f>B26</f>
        <v>Il ritratto di Dante Alighieri</v>
      </c>
    </row>
    <row r="27" spans="1:29" ht="14.85" customHeight="1" x14ac:dyDescent="0.2">
      <c r="B27" s="27" t="str">
        <f>'Archivio domande'!B31</f>
        <v>Un particolare della "Venere" di Sandro Botticelli</v>
      </c>
      <c r="D27" s="23"/>
      <c r="F27" s="27" t="str">
        <f>'Archivio domande'!E31</f>
        <v>Nepalesi</v>
      </c>
      <c r="I27" s="27" t="str">
        <f>'Archivio domande'!H31</f>
        <v>Dei rettili</v>
      </c>
      <c r="K27" s="25" t="str">
        <f>IF(L27=TRUE,B27,M27)</f>
        <v>Un particolare della "Venere" di Sandro Botticelli</v>
      </c>
      <c r="L27" s="25" t="b">
        <f>AND(Formule!$D$24="A",'Crescendo n1'!$C$54="A")</f>
        <v>0</v>
      </c>
      <c r="M27" s="25" t="str">
        <f>IF(N27=TRUE,F27,O27)</f>
        <v>Un particolare della "Venere" di Sandro Botticelli</v>
      </c>
      <c r="N27" s="25" t="b">
        <f>AND(Formule!$D$24="A",'Crescendo n1'!$C$54="B")</f>
        <v>0</v>
      </c>
      <c r="O27" s="25" t="str">
        <f>IF(P27=TRUE,I27,Q27)</f>
        <v>Un particolare della "Venere" di Sandro Botticelli</v>
      </c>
      <c r="P27" s="25" t="b">
        <f>AND(Formule!$D$24="A",'Crescendo n1'!$C$54="C")</f>
        <v>0</v>
      </c>
      <c r="Q27" s="25" t="str">
        <f>IF(R27=TRUE,I27,S27)</f>
        <v>Un particolare della "Venere" di Sandro Botticelli</v>
      </c>
      <c r="R27" s="25" t="b">
        <f>AND(Formule!$D$24="B",'Crescendo n1'!$C$54="A")</f>
        <v>0</v>
      </c>
      <c r="S27" s="25" t="str">
        <f>IF(T27=TRUE,B27,U27)</f>
        <v>Un particolare della "Venere" di Sandro Botticelli</v>
      </c>
      <c r="T27" s="25" t="b">
        <f>AND(Formule!$D$24="B",'Crescendo n1'!$C$54="B")</f>
        <v>0</v>
      </c>
      <c r="U27" s="25" t="str">
        <f>IF(V27=TRUE,F27,W27)</f>
        <v>Un particolare della "Venere" di Sandro Botticelli</v>
      </c>
      <c r="V27" s="25" t="b">
        <f>AND(Formule!$D$24="B",'Crescendo n1'!$C$54="C")</f>
        <v>0</v>
      </c>
      <c r="W27" s="25" t="str">
        <f>IF(X27=TRUE,F27,Y27)</f>
        <v>Un particolare della "Venere" di Sandro Botticelli</v>
      </c>
      <c r="X27" s="25" t="b">
        <f>AND(Formule!$D$24="C",'Crescendo n1'!$C$54="A")</f>
        <v>0</v>
      </c>
      <c r="Y27" s="25" t="str">
        <f>IF(Z27=TRUE,I27,AA27)</f>
        <v>Un particolare della "Venere" di Sandro Botticelli</v>
      </c>
      <c r="Z27" s="25" t="b">
        <f>AND(Formule!$D$24="C",'Crescendo n1'!$C$54="B")</f>
        <v>0</v>
      </c>
      <c r="AA27" s="25" t="str">
        <f>IF(AB27=TRUE,B27,AC27)</f>
        <v>Un particolare della "Venere" di Sandro Botticelli</v>
      </c>
      <c r="AB27" s="25" t="b">
        <f>AND(Formule!$D$24="C",'Crescendo n1'!$C60="C")</f>
        <v>0</v>
      </c>
      <c r="AC27" s="25" t="str">
        <f>B27</f>
        <v>Un particolare della "Venere" di Sandro Botticelli</v>
      </c>
    </row>
    <row r="28" spans="1:29" ht="14.85" customHeight="1" x14ac:dyDescent="0.2">
      <c r="D28" s="22"/>
    </row>
    <row r="29" spans="1:29" ht="24" customHeight="1" x14ac:dyDescent="0.2">
      <c r="A29" s="25" t="s">
        <v>76</v>
      </c>
      <c r="B29" s="28" t="str">
        <f>'Archivio domande'!B33</f>
        <v>L'attore Massimo Troisi esordì in televisione nel programma Non Stop, con il suo gruppo che si chiamava:</v>
      </c>
      <c r="D29" s="22" t="s">
        <v>2</v>
      </c>
      <c r="E29" s="25" t="s">
        <v>98</v>
      </c>
      <c r="F29" s="28" t="str">
        <f>'Archivio domande'!E33</f>
        <v>La Costituzione della Repubblica Italiana è entrata in vigore:</v>
      </c>
      <c r="H29" s="25" t="s">
        <v>99</v>
      </c>
      <c r="I29" s="28" t="str">
        <f>'Archivio domande'!H33</f>
        <v>In quale Piazza di Roma si trova la Fontana dei Quattro Fiumi?</v>
      </c>
      <c r="K29" s="25" t="str">
        <f>IF(L29=TRUE,B29,M29)</f>
        <v>L'attore Massimo Troisi esordì in televisione nel programma Non Stop, con il suo gruppo che si chiamava:</v>
      </c>
      <c r="L29" s="25" t="b">
        <f>AND(Formule!$D$29="A",'Crescendo n1'!$C$65="A")</f>
        <v>0</v>
      </c>
      <c r="M29" s="25" t="str">
        <f>IF(N29=TRUE,F29,O29)</f>
        <v>L'attore Massimo Troisi esordì in televisione nel programma Non Stop, con il suo gruppo che si chiamava:</v>
      </c>
      <c r="N29" s="25" t="b">
        <f>AND(Formule!$D$29="A",'Crescendo n1'!$C$65="B")</f>
        <v>0</v>
      </c>
      <c r="O29" s="25" t="str">
        <f>IF(P29=TRUE,I29,Q29)</f>
        <v>L'attore Massimo Troisi esordì in televisione nel programma Non Stop, con il suo gruppo che si chiamava:</v>
      </c>
      <c r="P29" s="25" t="b">
        <f>AND(Formule!$D$29="A",'Crescendo n1'!$C$65="C")</f>
        <v>0</v>
      </c>
      <c r="Q29" s="25" t="str">
        <f>IF(R29=TRUE,I29,S29)</f>
        <v>L'attore Massimo Troisi esordì in televisione nel programma Non Stop, con il suo gruppo che si chiamava:</v>
      </c>
      <c r="R29" s="25" t="b">
        <f>AND(Formule!$D$29="B",'Crescendo n1'!$C$65="A")</f>
        <v>0</v>
      </c>
      <c r="S29" s="25" t="str">
        <f>IF(T29=TRUE,B29,U29)</f>
        <v>L'attore Massimo Troisi esordì in televisione nel programma Non Stop, con il suo gruppo che si chiamava:</v>
      </c>
      <c r="T29" s="25" t="b">
        <f>AND(Formule!$D$29="B",'Crescendo n1'!$C$65="B")</f>
        <v>0</v>
      </c>
      <c r="U29" s="25" t="str">
        <f>IF(V29=TRUE,F29,W29)</f>
        <v>L'attore Massimo Troisi esordì in televisione nel programma Non Stop, con il suo gruppo che si chiamava:</v>
      </c>
      <c r="V29" s="25" t="b">
        <f>AND(Formule!$D$29="B",'Crescendo n1'!$C$65="C")</f>
        <v>0</v>
      </c>
      <c r="W29" s="25" t="str">
        <f>IF(X29=TRUE,F29,Y29)</f>
        <v>L'attore Massimo Troisi esordì in televisione nel programma Non Stop, con il suo gruppo che si chiamava:</v>
      </c>
      <c r="X29" s="25" t="b">
        <f>AND(Formule!$D$29="C",'Crescendo n1'!$C$65="A")</f>
        <v>0</v>
      </c>
      <c r="Y29" s="25" t="str">
        <f>IF(Z29=TRUE,I29,AA29)</f>
        <v>L'attore Massimo Troisi esordì in televisione nel programma Non Stop, con il suo gruppo che si chiamava:</v>
      </c>
      <c r="Z29" s="25" t="b">
        <f>AND(Formule!$D$29="C",'Crescendo n1'!$C$65="B")</f>
        <v>0</v>
      </c>
      <c r="AA29" s="25" t="str">
        <f>IF(AB29=TRUE,B29,AC29)</f>
        <v>L'attore Massimo Troisi esordì in televisione nel programma Non Stop, con il suo gruppo che si chiamava:</v>
      </c>
      <c r="AB29" s="25" t="b">
        <f>AND(Formule!$D$29="C",'Crescendo n1'!$C65="C")</f>
        <v>0</v>
      </c>
      <c r="AC29" s="25" t="str">
        <f>B29</f>
        <v>L'attore Massimo Troisi esordì in televisione nel programma Non Stop, con il suo gruppo che si chiamava:</v>
      </c>
    </row>
    <row r="30" spans="1:29" ht="14.85" customHeight="1" x14ac:dyDescent="0.2">
      <c r="B30" s="27" t="str">
        <f>'Archivio domande'!B34</f>
        <v>La Smorfia</v>
      </c>
      <c r="D30" s="23"/>
      <c r="F30" s="27" t="str">
        <f>'Archivio domande'!E34</f>
        <v>Il 1° gennaio 1948</v>
      </c>
      <c r="I30" s="27" t="str">
        <f>'Archivio domande'!H34</f>
        <v>Piazza Navona</v>
      </c>
      <c r="K30" s="25" t="str">
        <f>IF(L30=TRUE,B30,M30)</f>
        <v>La Smorfia</v>
      </c>
      <c r="L30" s="25" t="b">
        <f>AND(Formule!$D$29="A",'Crescendo n1'!$C$65="A")</f>
        <v>0</v>
      </c>
      <c r="M30" s="25" t="str">
        <f>IF(N30=TRUE,F30,O30)</f>
        <v>La Smorfia</v>
      </c>
      <c r="N30" s="25" t="b">
        <f>AND(Formule!$D$29="A",'Crescendo n1'!$C$65="B")</f>
        <v>0</v>
      </c>
      <c r="O30" s="25" t="str">
        <f>IF(P30=TRUE,I30,Q30)</f>
        <v>La Smorfia</v>
      </c>
      <c r="P30" s="25" t="b">
        <f>AND(Formule!$D$29="A",'Crescendo n1'!$C$65="C")</f>
        <v>0</v>
      </c>
      <c r="Q30" s="25" t="str">
        <f>IF(R30=TRUE,I30,S30)</f>
        <v>La Smorfia</v>
      </c>
      <c r="R30" s="25" t="b">
        <f>AND(Formule!$D$29="B",'Crescendo n1'!$C$65="A")</f>
        <v>0</v>
      </c>
      <c r="S30" s="25" t="str">
        <f>IF(T30=TRUE,B30,U30)</f>
        <v>La Smorfia</v>
      </c>
      <c r="T30" s="25" t="b">
        <f>AND(Formule!$D$29="B",'Crescendo n1'!$C$65="B")</f>
        <v>0</v>
      </c>
      <c r="U30" s="25" t="str">
        <f>IF(V30=TRUE,F30,W30)</f>
        <v>La Smorfia</v>
      </c>
      <c r="V30" s="25" t="b">
        <f>AND(Formule!$D$29="B",'Crescendo n1'!$C$65="C")</f>
        <v>0</v>
      </c>
      <c r="W30" s="25" t="str">
        <f>IF(X30=TRUE,F30,Y30)</f>
        <v>La Smorfia</v>
      </c>
      <c r="X30" s="25" t="b">
        <f>AND(Formule!$D$29="C",'Crescendo n1'!$C$65="A")</f>
        <v>0</v>
      </c>
      <c r="Y30" s="25" t="str">
        <f>IF(Z30=TRUE,I30,AA30)</f>
        <v>La Smorfia</v>
      </c>
      <c r="Z30" s="25" t="b">
        <f>AND(Formule!$D$29="C",'Crescendo n1'!$C$65="B")</f>
        <v>0</v>
      </c>
      <c r="AA30" s="25" t="str">
        <f>IF(AB30=TRUE,B30,AC30)</f>
        <v>La Smorfia</v>
      </c>
      <c r="AB30" s="25" t="b">
        <f>AND(Formule!$D$29="C",'Crescendo n1'!$C67="C")</f>
        <v>0</v>
      </c>
      <c r="AC30" s="25" t="str">
        <f>B30</f>
        <v>La Smorfia</v>
      </c>
    </row>
    <row r="31" spans="1:29" ht="14.85" customHeight="1" x14ac:dyDescent="0.2">
      <c r="B31" s="27" t="str">
        <f>'Archivio domande'!B35</f>
        <v>I Gatti di Vicolo Miracoli</v>
      </c>
      <c r="D31" s="23"/>
      <c r="F31" s="27" t="str">
        <f>'Archivio domande'!E35</f>
        <v>Il 22 dicembre1947</v>
      </c>
      <c r="I31" s="27" t="str">
        <f>'Archivio domande'!H35</f>
        <v>Piazza di Spagna</v>
      </c>
      <c r="K31" s="25" t="str">
        <f>IF(L31=TRUE,B31,M31)</f>
        <v>I Gatti di Vicolo Miracoli</v>
      </c>
      <c r="L31" s="25" t="b">
        <f>AND(Formule!$D$29="A",'Crescendo n1'!$C$65="A")</f>
        <v>0</v>
      </c>
      <c r="M31" s="25" t="str">
        <f>IF(N31=TRUE,F31,O31)</f>
        <v>I Gatti di Vicolo Miracoli</v>
      </c>
      <c r="N31" s="25" t="b">
        <f>AND(Formule!$D$29="A",'Crescendo n1'!$C$65="B")</f>
        <v>0</v>
      </c>
      <c r="O31" s="25" t="str">
        <f>IF(P31=TRUE,I31,Q31)</f>
        <v>I Gatti di Vicolo Miracoli</v>
      </c>
      <c r="P31" s="25" t="b">
        <f>AND(Formule!$D$29="A",'Crescendo n1'!$C$65="C")</f>
        <v>0</v>
      </c>
      <c r="Q31" s="25" t="str">
        <f>IF(R31=TRUE,I31,S31)</f>
        <v>I Gatti di Vicolo Miracoli</v>
      </c>
      <c r="R31" s="25" t="b">
        <f>AND(Formule!$D$29="B",'Crescendo n1'!$C$65="A")</f>
        <v>0</v>
      </c>
      <c r="S31" s="25" t="str">
        <f>IF(T31=TRUE,B31,U31)</f>
        <v>I Gatti di Vicolo Miracoli</v>
      </c>
      <c r="T31" s="25" t="b">
        <f>AND(Formule!$D$29="B",'Crescendo n1'!$C$65="B")</f>
        <v>0</v>
      </c>
      <c r="U31" s="25" t="str">
        <f>IF(V31=TRUE,F31,W31)</f>
        <v>I Gatti di Vicolo Miracoli</v>
      </c>
      <c r="V31" s="25" t="b">
        <f>AND(Formule!$D$29="B",'Crescendo n1'!$C$65="C")</f>
        <v>0</v>
      </c>
      <c r="W31" s="25" t="str">
        <f>IF(X31=TRUE,F31,Y31)</f>
        <v>I Gatti di Vicolo Miracoli</v>
      </c>
      <c r="X31" s="25" t="b">
        <f>AND(Formule!$D$29="C",'Crescendo n1'!$C$65="A")</f>
        <v>0</v>
      </c>
      <c r="Y31" s="25" t="str">
        <f>IF(Z31=TRUE,I31,AA31)</f>
        <v>I Gatti di Vicolo Miracoli</v>
      </c>
      <c r="Z31" s="25" t="b">
        <f>AND(Formule!$D$29="C",'Crescendo n1'!$C$65="B")</f>
        <v>0</v>
      </c>
      <c r="AA31" s="25" t="str">
        <f>IF(AB31=TRUE,B31,AC31)</f>
        <v>I Gatti di Vicolo Miracoli</v>
      </c>
      <c r="AB31" s="25" t="b">
        <f>AND(Formule!$D$29="C",'Crescendo n1'!$C69="C")</f>
        <v>0</v>
      </c>
      <c r="AC31" s="25" t="str">
        <f>B31</f>
        <v>I Gatti di Vicolo Miracoli</v>
      </c>
    </row>
    <row r="32" spans="1:29" ht="14.85" customHeight="1" x14ac:dyDescent="0.2">
      <c r="B32" s="27" t="str">
        <f>'Archivio domande'!B36</f>
        <v>I Giancattivi</v>
      </c>
      <c r="D32" s="23"/>
      <c r="F32" s="27" t="str">
        <f>'Archivio domande'!E36</f>
        <v>L'8 settembre 1943</v>
      </c>
      <c r="I32" s="27" t="str">
        <f>'Archivio domande'!H36</f>
        <v>Piazza di Trevi</v>
      </c>
      <c r="K32" s="25" t="str">
        <f>IF(L32=TRUE,B32,M32)</f>
        <v>I Giancattivi</v>
      </c>
      <c r="L32" s="25" t="b">
        <f>AND(Formule!$D$29="A",'Crescendo n1'!$C$65="A")</f>
        <v>0</v>
      </c>
      <c r="M32" s="25" t="str">
        <f>IF(N32=TRUE,F32,O32)</f>
        <v>I Giancattivi</v>
      </c>
      <c r="N32" s="25" t="b">
        <f>AND(Formule!$D$29="A",'Crescendo n1'!$C$65="B")</f>
        <v>0</v>
      </c>
      <c r="O32" s="25" t="str">
        <f>IF(P32=TRUE,I32,Q32)</f>
        <v>I Giancattivi</v>
      </c>
      <c r="P32" s="25" t="b">
        <f>AND(Formule!$D$29="A",'Crescendo n1'!$C$65="C")</f>
        <v>0</v>
      </c>
      <c r="Q32" s="25" t="str">
        <f>IF(R32=TRUE,I32,S32)</f>
        <v>I Giancattivi</v>
      </c>
      <c r="R32" s="25" t="b">
        <f>AND(Formule!$D$29="B",'Crescendo n1'!$C$65="A")</f>
        <v>0</v>
      </c>
      <c r="S32" s="25" t="str">
        <f>IF(T32=TRUE,B32,U32)</f>
        <v>I Giancattivi</v>
      </c>
      <c r="T32" s="25" t="b">
        <f>AND(Formule!$D$29="B",'Crescendo n1'!$C$65="B")</f>
        <v>0</v>
      </c>
      <c r="U32" s="25" t="str">
        <f>IF(V32=TRUE,F32,W32)</f>
        <v>I Giancattivi</v>
      </c>
      <c r="V32" s="25" t="b">
        <f>AND(Formule!$D$29="B",'Crescendo n1'!$C$65="C")</f>
        <v>0</v>
      </c>
      <c r="W32" s="25" t="str">
        <f>IF(X32=TRUE,F32,Y32)</f>
        <v>I Giancattivi</v>
      </c>
      <c r="X32" s="25" t="b">
        <f>AND(Formule!$D$29="C",'Crescendo n1'!$C$65="A")</f>
        <v>0</v>
      </c>
      <c r="Y32" s="25" t="str">
        <f>IF(Z32=TRUE,I32,AA32)</f>
        <v>I Giancattivi</v>
      </c>
      <c r="Z32" s="25" t="b">
        <f>AND(Formule!$D$29="C",'Crescendo n1'!$C$65="B")</f>
        <v>0</v>
      </c>
      <c r="AA32" s="25" t="str">
        <f>IF(AB32=TRUE,B32,AC32)</f>
        <v>I Giancattivi</v>
      </c>
      <c r="AB32" s="25" t="b">
        <f>AND(Formule!$D$29="C",'Crescendo n1'!$C71="C")</f>
        <v>0</v>
      </c>
      <c r="AC32" s="25" t="str">
        <f>B32</f>
        <v>I Giancattivi</v>
      </c>
    </row>
    <row r="33" spans="1:30" ht="14.85" customHeight="1" x14ac:dyDescent="0.2">
      <c r="D33" s="22"/>
    </row>
    <row r="34" spans="1:30" ht="29.25" customHeight="1" x14ac:dyDescent="0.2">
      <c r="A34" s="25" t="s">
        <v>108</v>
      </c>
      <c r="B34" s="28" t="str">
        <f>'Archivio domande'!B38</f>
        <v>In quale città straniera si rifugiò Giuseppe Mazzini tra il 1837 e, a più riprese, fino al 1868?</v>
      </c>
      <c r="D34" s="22" t="s">
        <v>0</v>
      </c>
      <c r="E34" s="25" t="s">
        <v>113</v>
      </c>
      <c r="F34" s="28" t="str">
        <f>'Archivio domande'!E38</f>
        <v>Quale salsa a base di pesce nell'antica Roma si usava per insaporire i piatti?</v>
      </c>
      <c r="H34" s="25" t="s">
        <v>115</v>
      </c>
      <c r="I34" s="28" t="str">
        <f>'Archivio domande'!H38</f>
        <v>Che differenza c'è tra domicilio e residenza?</v>
      </c>
      <c r="K34" s="25" t="str">
        <f>IF(L34=TRUE,B34,M34)</f>
        <v>In quale città straniera si rifugiò Giuseppe Mazzini tra il 1837 e, a più riprese, fino al 1868?</v>
      </c>
      <c r="L34" s="25" t="b">
        <f>AND(Formule!$D$34="A",'Crescendo n1'!$C$76="A")</f>
        <v>0</v>
      </c>
      <c r="M34" s="25" t="str">
        <f>IF(N34=TRUE,F34,O34)</f>
        <v>In quale città straniera si rifugiò Giuseppe Mazzini tra il 1837 e, a più riprese, fino al 1868?</v>
      </c>
      <c r="N34" s="25" t="b">
        <f>AND(Formule!$D$34="A",'Crescendo n1'!$C$76="B")</f>
        <v>0</v>
      </c>
      <c r="O34" s="25" t="str">
        <f>IF(P34=TRUE,I34,Q34)</f>
        <v>In quale città straniera si rifugiò Giuseppe Mazzini tra il 1837 e, a più riprese, fino al 1868?</v>
      </c>
      <c r="P34" s="25" t="b">
        <f>AND(Formule!$D$34="A",'Crescendo n1'!$C$76="C")</f>
        <v>0</v>
      </c>
      <c r="Q34" s="25" t="str">
        <f>IF(R34=TRUE,I34,S34)</f>
        <v>In quale città straniera si rifugiò Giuseppe Mazzini tra il 1837 e, a più riprese, fino al 1868?</v>
      </c>
      <c r="R34" s="25" t="b">
        <f>AND(Formule!$D$34="B",'Crescendo n1'!$C$76="A")</f>
        <v>0</v>
      </c>
      <c r="S34" s="25" t="str">
        <f>IF(T34=TRUE,B34,U34)</f>
        <v>In quale città straniera si rifugiò Giuseppe Mazzini tra il 1837 e, a più riprese, fino al 1868?</v>
      </c>
      <c r="T34" s="25" t="b">
        <f>AND(Formule!$D$34="B",'Crescendo n1'!$C$76="B")</f>
        <v>0</v>
      </c>
      <c r="U34" s="25" t="str">
        <f>IF(V34=TRUE,F34,W34)</f>
        <v>In quale città straniera si rifugiò Giuseppe Mazzini tra il 1837 e, a più riprese, fino al 1868?</v>
      </c>
      <c r="V34" s="25" t="b">
        <f>AND(Formule!$D$34="B",'Crescendo n1'!$C$76="C")</f>
        <v>0</v>
      </c>
      <c r="W34" s="25" t="str">
        <f>IF(X34=TRUE,F34,Y34)</f>
        <v>In quale città straniera si rifugiò Giuseppe Mazzini tra il 1837 e, a più riprese, fino al 1868?</v>
      </c>
      <c r="X34" s="25" t="b">
        <f>AND(Formule!$D$34="C",'Crescendo n1'!$C$76="A")</f>
        <v>0</v>
      </c>
      <c r="Y34" s="25" t="str">
        <f>IF(Z34=TRUE,I34,AA34)</f>
        <v>In quale città straniera si rifugiò Giuseppe Mazzini tra il 1837 e, a più riprese, fino al 1868?</v>
      </c>
      <c r="Z34" s="25" t="b">
        <f>AND(Formule!$D$34="C",'Crescendo n1'!$C$76="B")</f>
        <v>0</v>
      </c>
      <c r="AA34" s="25" t="str">
        <f>IF(AB34=TRUE,B34,AC34)</f>
        <v>In quale città straniera si rifugiò Giuseppe Mazzini tra il 1837 e, a più riprese, fino al 1868?</v>
      </c>
      <c r="AB34" s="25" t="b">
        <f>AND(Formule!$D$34="C",'Crescendo n1'!$C76="C")</f>
        <v>0</v>
      </c>
      <c r="AC34" s="25" t="str">
        <f>B34</f>
        <v>In quale città straniera si rifugiò Giuseppe Mazzini tra il 1837 e, a più riprese, fino al 1868?</v>
      </c>
    </row>
    <row r="35" spans="1:30" ht="30" customHeight="1" x14ac:dyDescent="0.2">
      <c r="B35" s="27" t="str">
        <f>'Archivio domande'!B39</f>
        <v>Parigi</v>
      </c>
      <c r="D35" s="23"/>
      <c r="F35" s="27" t="str">
        <f>'Archivio domande'!E39</f>
        <v>Sartramone</v>
      </c>
      <c r="I35" s="28" t="str">
        <f>'Archivio domande'!H39</f>
        <v>Il domicilio è il luogo in cui si vive di solito e la residenza è la sede ufficiale in cui si svolgono anche i propri affari</v>
      </c>
      <c r="K35" s="25" t="str">
        <f>IF(L35=TRUE,B35,M35)</f>
        <v>Parigi</v>
      </c>
      <c r="L35" s="25" t="b">
        <f>AND(Formule!$D$34="A",'Crescendo n1'!$C$76="A")</f>
        <v>0</v>
      </c>
      <c r="M35" s="25" t="str">
        <f>IF(N35=TRUE,F35,O35)</f>
        <v>Parigi</v>
      </c>
      <c r="N35" s="25" t="b">
        <f>AND(Formule!$D$34="A",'Crescendo n1'!$C$76="B")</f>
        <v>0</v>
      </c>
      <c r="O35" s="25" t="str">
        <f>IF(P35=TRUE,I35,Q35)</f>
        <v>Parigi</v>
      </c>
      <c r="P35" s="25" t="b">
        <f>AND(Formule!$D$34="A",'Crescendo n1'!$C$76="C")</f>
        <v>0</v>
      </c>
      <c r="Q35" s="25" t="str">
        <f>IF(R35=TRUE,I35,S35)</f>
        <v>Parigi</v>
      </c>
      <c r="R35" s="25" t="b">
        <f>AND(Formule!$D$34="B",'Crescendo n1'!$C$76="A")</f>
        <v>0</v>
      </c>
      <c r="S35" s="25" t="str">
        <f>IF(T35=TRUE,B35,U35)</f>
        <v>Parigi</v>
      </c>
      <c r="T35" s="25" t="b">
        <f>AND(Formule!$D$34="B",'Crescendo n1'!$C$76="B")</f>
        <v>0</v>
      </c>
      <c r="U35" s="25" t="str">
        <f>IF(V35=TRUE,F35,W35)</f>
        <v>Parigi</v>
      </c>
      <c r="V35" s="25" t="b">
        <f>AND(Formule!$D$34="B",'Crescendo n1'!$C$76="C")</f>
        <v>0</v>
      </c>
      <c r="W35" s="25" t="str">
        <f>IF(X35=TRUE,F35,Y35)</f>
        <v>Parigi</v>
      </c>
      <c r="X35" s="25" t="b">
        <f>AND(Formule!$D$34="C",'Crescendo n1'!$C$76="A")</f>
        <v>0</v>
      </c>
      <c r="Y35" s="25" t="str">
        <f>IF(Z35=TRUE,I35,AA35)</f>
        <v>Parigi</v>
      </c>
      <c r="Z35" s="25" t="b">
        <f>AND(Formule!$D$34="C",'Crescendo n1'!$C$76="B")</f>
        <v>0</v>
      </c>
      <c r="AA35" s="25" t="str">
        <f>IF(AB35=TRUE,B35,AC35)</f>
        <v>Parigi</v>
      </c>
      <c r="AB35" s="25" t="b">
        <f>AND(Formule!$D$34="C",'Crescendo n1'!$C78="C")</f>
        <v>0</v>
      </c>
      <c r="AC35" s="25" t="str">
        <f>B35</f>
        <v>Parigi</v>
      </c>
    </row>
    <row r="36" spans="1:30" ht="30" customHeight="1" x14ac:dyDescent="0.2">
      <c r="B36" s="27" t="str">
        <f>'Archivio domande'!B40</f>
        <v>Londra</v>
      </c>
      <c r="D36" s="23"/>
      <c r="F36" s="27" t="str">
        <f>'Archivio domande'!E40</f>
        <v>Garum</v>
      </c>
      <c r="I36" s="28" t="str">
        <f>'Archivio domande'!H40</f>
        <v>La residenza è il luogo in cui si vive di solito ed il domicilio è il luogo dove si tengono i propri affari</v>
      </c>
      <c r="K36" s="25" t="str">
        <f>IF(L36=TRUE,B36,M36)</f>
        <v>Londra</v>
      </c>
      <c r="L36" s="25" t="b">
        <f>AND(Formule!$D$34="A",'Crescendo n1'!$C$76="A")</f>
        <v>0</v>
      </c>
      <c r="M36" s="25" t="str">
        <f>IF(N36=TRUE,F36,O36)</f>
        <v>Londra</v>
      </c>
      <c r="N36" s="25" t="b">
        <f>AND(Formule!$D$34="A",'Crescendo n1'!$C$76="B")</f>
        <v>0</v>
      </c>
      <c r="O36" s="25" t="str">
        <f>IF(P36=TRUE,I36,Q36)</f>
        <v>Londra</v>
      </c>
      <c r="P36" s="25" t="b">
        <f>AND(Formule!$D$34="A",'Crescendo n1'!$C$76="C")</f>
        <v>0</v>
      </c>
      <c r="Q36" s="25" t="str">
        <f>IF(R36=TRUE,I36,S36)</f>
        <v>Londra</v>
      </c>
      <c r="R36" s="25" t="b">
        <f>AND(Formule!$D$34="B",'Crescendo n1'!$C$76="A")</f>
        <v>0</v>
      </c>
      <c r="S36" s="25" t="str">
        <f>IF(T36=TRUE,B36,U36)</f>
        <v>Londra</v>
      </c>
      <c r="T36" s="25" t="b">
        <f>AND(Formule!$D$34="B",'Crescendo n1'!$C$76="B")</f>
        <v>0</v>
      </c>
      <c r="U36" s="25" t="str">
        <f>IF(V36=TRUE,F36,W36)</f>
        <v>Londra</v>
      </c>
      <c r="V36" s="25" t="b">
        <f>AND(Formule!$D$34="B",'Crescendo n1'!$C$76="C")</f>
        <v>0</v>
      </c>
      <c r="W36" s="25" t="str">
        <f>IF(X36=TRUE,F36,Y36)</f>
        <v>Londra</v>
      </c>
      <c r="X36" s="25" t="b">
        <f>AND(Formule!$D$34="C",'Crescendo n1'!$C$76="A")</f>
        <v>0</v>
      </c>
      <c r="Y36" s="25" t="str">
        <f>IF(Z36=TRUE,I36,AA36)</f>
        <v>Londra</v>
      </c>
      <c r="Z36" s="25" t="b">
        <f>AND(Formule!$D$34="C",'Crescendo n1'!$C$76="B")</f>
        <v>0</v>
      </c>
      <c r="AA36" s="25" t="str">
        <f>IF(AB36=TRUE,B36,AC36)</f>
        <v>Londra</v>
      </c>
      <c r="AB36" s="25" t="b">
        <f>AND(Formule!$D$34="C",'Crescendo n1'!$C80="C")</f>
        <v>0</v>
      </c>
      <c r="AC36" s="25" t="str">
        <f>B36</f>
        <v>Londra</v>
      </c>
    </row>
    <row r="37" spans="1:30" ht="30" customHeight="1" x14ac:dyDescent="0.2">
      <c r="B37" s="27" t="str">
        <f>'Archivio domande'!B41</f>
        <v>Losanna</v>
      </c>
      <c r="D37" s="23"/>
      <c r="F37" s="27" t="str">
        <f>'Archivio domande'!E41</f>
        <v>Edes Anna</v>
      </c>
      <c r="I37" s="28" t="str">
        <f>'Archivio domande'!H41</f>
        <v>Sono sinonimi e differiscono semmai soltanto in alcuni statuti comunali</v>
      </c>
      <c r="K37" s="25" t="str">
        <f>IF(L37=TRUE,B37,M37)</f>
        <v>Losanna</v>
      </c>
      <c r="L37" s="25" t="b">
        <f>AND(Formule!$D$34="A",'Crescendo n1'!$C$76="A")</f>
        <v>0</v>
      </c>
      <c r="M37" s="25" t="str">
        <f>IF(N37=TRUE,F37,O37)</f>
        <v>Losanna</v>
      </c>
      <c r="N37" s="25" t="b">
        <f>AND(Formule!$D$34="A",'Crescendo n1'!$C$76="B")</f>
        <v>0</v>
      </c>
      <c r="O37" s="25" t="str">
        <f>IF(P37=TRUE,I37,Q37)</f>
        <v>Losanna</v>
      </c>
      <c r="P37" s="25" t="b">
        <f>AND(Formule!$D$34="A",'Crescendo n1'!$C$76="C")</f>
        <v>0</v>
      </c>
      <c r="Q37" s="25" t="str">
        <f>IF(R37=TRUE,I37,S37)</f>
        <v>Losanna</v>
      </c>
      <c r="R37" s="25" t="b">
        <f>AND(Formule!$D$34="B",'Crescendo n1'!$C$76="A")</f>
        <v>0</v>
      </c>
      <c r="S37" s="25" t="str">
        <f>IF(T37=TRUE,B37,U37)</f>
        <v>Losanna</v>
      </c>
      <c r="T37" s="25" t="b">
        <f>AND(Formule!$D$34="B",'Crescendo n1'!$C$76="B")</f>
        <v>0</v>
      </c>
      <c r="U37" s="25" t="str">
        <f>IF(V37=TRUE,F37,W37)</f>
        <v>Losanna</v>
      </c>
      <c r="V37" s="25" t="b">
        <f>AND(Formule!$D$34="B",'Crescendo n1'!$C$76="C")</f>
        <v>0</v>
      </c>
      <c r="W37" s="25" t="str">
        <f>IF(X37=TRUE,F37,Y37)</f>
        <v>Losanna</v>
      </c>
      <c r="X37" s="25" t="b">
        <f>AND(Formule!$D$34="C",'Crescendo n1'!$C$76="A")</f>
        <v>0</v>
      </c>
      <c r="Y37" s="25" t="str">
        <f>IF(Z37=TRUE,I37,AA37)</f>
        <v>Losanna</v>
      </c>
      <c r="Z37" s="25" t="b">
        <f>AND(Formule!$D$34="C",'Crescendo n1'!$C$76="B")</f>
        <v>0</v>
      </c>
      <c r="AA37" s="25" t="str">
        <f>IF(AB37=TRUE,B37,AC37)</f>
        <v>Losanna</v>
      </c>
      <c r="AB37" s="25" t="b">
        <f>AND(Formule!$D$34="C",'Crescendo n1'!$C82="C")</f>
        <v>0</v>
      </c>
      <c r="AC37" s="25" t="str">
        <f>B37</f>
        <v>Losanna</v>
      </c>
    </row>
    <row r="38" spans="1:30" ht="14.85" customHeight="1" x14ac:dyDescent="0.2">
      <c r="D38" s="22"/>
    </row>
    <row r="39" spans="1:30" ht="27.75" customHeight="1" x14ac:dyDescent="0.2">
      <c r="A39" s="25" t="s">
        <v>104</v>
      </c>
      <c r="B39" s="28" t="str">
        <f>'Archivio domande'!B43</f>
        <v>Quale grande sfida si svolse a Reykjavik, in Islanda, nel 1972?</v>
      </c>
      <c r="D39" s="22" t="s">
        <v>2</v>
      </c>
      <c r="E39" s="25" t="s">
        <v>114</v>
      </c>
      <c r="F39" s="28" t="str">
        <f>'Archivio domande'!E43</f>
        <v>Nella scherma, quali armi possono colpire in modo valido soltanto di punta?</v>
      </c>
      <c r="H39" s="25" t="s">
        <v>116</v>
      </c>
      <c r="I39" s="28" t="str">
        <f>'Archivio domande'!H43</f>
        <v>La Stella Polare appartiene alla Costellazione:</v>
      </c>
      <c r="K39" s="25" t="str">
        <f>IF(L39=TRUE,B39,M39)</f>
        <v>Quale grande sfida si svolse a Reykjavik, in Islanda, nel 1972?</v>
      </c>
      <c r="L39" s="25" t="b">
        <f>AND(Formule!$D$39="A",'Crescendo n1'!$C$87="A")</f>
        <v>0</v>
      </c>
      <c r="M39" s="25" t="str">
        <f>IF(N39=TRUE,F39,O39)</f>
        <v>Quale grande sfida si svolse a Reykjavik, in Islanda, nel 1972?</v>
      </c>
      <c r="N39" s="25" t="b">
        <f>AND(Formule!$D$39="A",'Crescendo n1'!$C$87="B")</f>
        <v>0</v>
      </c>
      <c r="O39" s="25" t="str">
        <f>IF(P39=TRUE,I39,Q39)</f>
        <v>Quale grande sfida si svolse a Reykjavik, in Islanda, nel 1972?</v>
      </c>
      <c r="P39" s="25" t="b">
        <f>AND(Formule!$D$39="A",'Crescendo n1'!$C$87="C")</f>
        <v>0</v>
      </c>
      <c r="Q39" s="25" t="str">
        <f>IF(R39=TRUE,I39,S39)</f>
        <v>Quale grande sfida si svolse a Reykjavik, in Islanda, nel 1972?</v>
      </c>
      <c r="R39" s="25" t="b">
        <f>AND(Formule!$D$39="B",'Crescendo n1'!$C$87="A")</f>
        <v>0</v>
      </c>
      <c r="S39" s="25" t="str">
        <f>IF(T39=TRUE,B39,U39)</f>
        <v>Quale grande sfida si svolse a Reykjavik, in Islanda, nel 1972?</v>
      </c>
      <c r="T39" s="25" t="b">
        <f>AND(Formule!$D$39="B",'Crescendo n1'!$C$87="B")</f>
        <v>0</v>
      </c>
      <c r="U39" s="25" t="str">
        <f>IF(V39=TRUE,F39,W39)</f>
        <v>Quale grande sfida si svolse a Reykjavik, in Islanda, nel 1972?</v>
      </c>
      <c r="V39" s="25" t="b">
        <f>AND(Formule!$D$39="B",'Crescendo n1'!$C$87="C")</f>
        <v>0</v>
      </c>
      <c r="W39" s="25" t="str">
        <f>IF(X39=TRUE,F39,Y39)</f>
        <v>Quale grande sfida si svolse a Reykjavik, in Islanda, nel 1972?</v>
      </c>
      <c r="X39" s="25" t="b">
        <f>AND(Formule!$D$39="C",'Crescendo n1'!$C$87="A")</f>
        <v>0</v>
      </c>
      <c r="Y39" s="25" t="str">
        <f>IF(Z39=TRUE,I39,AA39)</f>
        <v>Quale grande sfida si svolse a Reykjavik, in Islanda, nel 1972?</v>
      </c>
      <c r="Z39" s="25" t="b">
        <f>AND(Formule!$D$39="C",'Crescendo n1'!$C$87="B")</f>
        <v>0</v>
      </c>
      <c r="AA39" s="25" t="str">
        <f>IF(AB39=TRUE,B39,AC39)</f>
        <v>Quale grande sfida si svolse a Reykjavik, in Islanda, nel 1972?</v>
      </c>
      <c r="AB39" s="25" t="b">
        <f>AND(Formule!$D$39="C",'Crescendo n1'!$C87="C")</f>
        <v>0</v>
      </c>
      <c r="AC39" s="25" t="str">
        <f>B39</f>
        <v>Quale grande sfida si svolse a Reykjavik, in Islanda, nel 1972?</v>
      </c>
    </row>
    <row r="40" spans="1:30" s="29" customFormat="1" ht="27.75" customHeight="1" x14ac:dyDescent="0.2">
      <c r="B40" s="28" t="str">
        <f>'Archivio domande'!B44</f>
        <v>L'incontro di pugilato tra Muhammad Alì (Cassisu Clay) e Gheorge Foreman, valido per il titolo mondiale dei Pesi Massimi</v>
      </c>
      <c r="C40" s="28"/>
      <c r="D40" s="24"/>
      <c r="F40" s="27" t="str">
        <f>'Archivio domande'!E44</f>
        <v>Spada e sciabola</v>
      </c>
      <c r="G40" s="30"/>
      <c r="I40" s="28" t="str">
        <f>'Archivio domande'!H44</f>
        <v>Dell'Orsa Maggiore</v>
      </c>
      <c r="K40" s="25" t="str">
        <f>IF(L40=TRUE,B40,M40)</f>
        <v>L'incontro di pugilato tra Muhammad Alì (Cassisu Clay) e Gheorge Foreman, valido per il titolo mondiale dei Pesi Massimi</v>
      </c>
      <c r="L40" s="25" t="b">
        <f>AND(Formule!$D$39="A",'Crescendo n1'!$C$87="A")</f>
        <v>0</v>
      </c>
      <c r="M40" s="25" t="str">
        <f>IF(N40=TRUE,F40,O40)</f>
        <v>L'incontro di pugilato tra Muhammad Alì (Cassisu Clay) e Gheorge Foreman, valido per il titolo mondiale dei Pesi Massimi</v>
      </c>
      <c r="N40" s="25" t="b">
        <f>AND(Formule!$D$39="A",'Crescendo n1'!$C$87="B")</f>
        <v>0</v>
      </c>
      <c r="O40" s="25" t="str">
        <f>IF(P40=TRUE,I40,Q40)</f>
        <v>L'incontro di pugilato tra Muhammad Alì (Cassisu Clay) e Gheorge Foreman, valido per il titolo mondiale dei Pesi Massimi</v>
      </c>
      <c r="P40" s="25" t="b">
        <f>AND(Formule!$D$39="A",'Crescendo n1'!$C$87="C")</f>
        <v>0</v>
      </c>
      <c r="Q40" s="25" t="str">
        <f>IF(R40=TRUE,I40,S40)</f>
        <v>L'incontro di pugilato tra Muhammad Alì (Cassisu Clay) e Gheorge Foreman, valido per il titolo mondiale dei Pesi Massimi</v>
      </c>
      <c r="R40" s="25" t="b">
        <f>AND(Formule!$D$39="B",'Crescendo n1'!$C$87="A")</f>
        <v>0</v>
      </c>
      <c r="S40" s="25" t="str">
        <f>IF(T40=TRUE,B40,U40)</f>
        <v>L'incontro di pugilato tra Muhammad Alì (Cassisu Clay) e Gheorge Foreman, valido per il titolo mondiale dei Pesi Massimi</v>
      </c>
      <c r="T40" s="25" t="b">
        <f>AND(Formule!$D$39="B",'Crescendo n1'!$C$87="B")</f>
        <v>0</v>
      </c>
      <c r="U40" s="25" t="str">
        <f>IF(V40=TRUE,F40,W40)</f>
        <v>L'incontro di pugilato tra Muhammad Alì (Cassisu Clay) e Gheorge Foreman, valido per il titolo mondiale dei Pesi Massimi</v>
      </c>
      <c r="V40" s="25" t="b">
        <f>AND(Formule!$D$39="B",'Crescendo n1'!$C$87="C")</f>
        <v>0</v>
      </c>
      <c r="W40" s="25" t="str">
        <f>IF(X40=TRUE,F40,Y40)</f>
        <v>L'incontro di pugilato tra Muhammad Alì (Cassisu Clay) e Gheorge Foreman, valido per il titolo mondiale dei Pesi Massimi</v>
      </c>
      <c r="X40" s="25" t="b">
        <f>AND(Formule!$D$39="C",'Crescendo n1'!$C$87="A")</f>
        <v>0</v>
      </c>
      <c r="Y40" s="25" t="str">
        <f>IF(Z40=TRUE,I40,AA40)</f>
        <v>L'incontro di pugilato tra Muhammad Alì (Cassisu Clay) e Gheorge Foreman, valido per il titolo mondiale dei Pesi Massimi</v>
      </c>
      <c r="Z40" s="25" t="b">
        <f>AND(Formule!$D$39="C",'Crescendo n1'!$C$87="B")</f>
        <v>0</v>
      </c>
      <c r="AA40" s="25" t="str">
        <f>IF(AB40=TRUE,B40,AC40)</f>
        <v>L'incontro di pugilato tra Muhammad Alì (Cassisu Clay) e Gheorge Foreman, valido per il titolo mondiale dei Pesi Massimi</v>
      </c>
      <c r="AB40" s="25" t="b">
        <f>AND(Formule!$D$39="C",'Crescendo n1'!$C89="C")</f>
        <v>0</v>
      </c>
      <c r="AC40" s="25" t="str">
        <f>B40</f>
        <v>L'incontro di pugilato tra Muhammad Alì (Cassisu Clay) e Gheorge Foreman, valido per il titolo mondiale dei Pesi Massimi</v>
      </c>
    </row>
    <row r="41" spans="1:30" s="29" customFormat="1" ht="27.75" customHeight="1" x14ac:dyDescent="0.2">
      <c r="B41" s="28" t="str">
        <f>'Archivio domande'!B45</f>
        <v>Il Campionato del Mondo di Scacchi, tra lo statunitense Bobby Fischer e il sovietico Boris Spassky</v>
      </c>
      <c r="C41" s="65"/>
      <c r="D41" s="24"/>
      <c r="F41" s="27" t="str">
        <f>'Archivio domande'!E45</f>
        <v>Fioretto e spada</v>
      </c>
      <c r="G41" s="30"/>
      <c r="I41" s="28" t="str">
        <f>'Archivio domande'!H45</f>
        <v>Dell'Orsa Minore</v>
      </c>
      <c r="K41" s="25" t="str">
        <f>IF(L41=TRUE,B41,M41)</f>
        <v>Il Campionato del Mondo di Scacchi, tra lo statunitense Bobby Fischer e il sovietico Boris Spassky</v>
      </c>
      <c r="L41" s="25" t="b">
        <f>AND(Formule!$D$39="A",'Crescendo n1'!$C$87="A")</f>
        <v>0</v>
      </c>
      <c r="M41" s="25" t="str">
        <f>IF(N41=TRUE,F41,O41)</f>
        <v>Il Campionato del Mondo di Scacchi, tra lo statunitense Bobby Fischer e il sovietico Boris Spassky</v>
      </c>
      <c r="N41" s="25" t="b">
        <f>AND(Formule!$D$39="A",'Crescendo n1'!$C$87="B")</f>
        <v>0</v>
      </c>
      <c r="O41" s="25" t="str">
        <f>IF(P41=TRUE,I41,Q41)</f>
        <v>Il Campionato del Mondo di Scacchi, tra lo statunitense Bobby Fischer e il sovietico Boris Spassky</v>
      </c>
      <c r="P41" s="25" t="b">
        <f>AND(Formule!$D$39="A",'Crescendo n1'!$C$87="C")</f>
        <v>0</v>
      </c>
      <c r="Q41" s="25" t="str">
        <f>IF(R41=TRUE,I41,S41)</f>
        <v>Il Campionato del Mondo di Scacchi, tra lo statunitense Bobby Fischer e il sovietico Boris Spassky</v>
      </c>
      <c r="R41" s="25" t="b">
        <f>AND(Formule!$D$39="B",'Crescendo n1'!$C$87="A")</f>
        <v>0</v>
      </c>
      <c r="S41" s="25" t="str">
        <f>IF(T41=TRUE,B41,U41)</f>
        <v>Il Campionato del Mondo di Scacchi, tra lo statunitense Bobby Fischer e il sovietico Boris Spassky</v>
      </c>
      <c r="T41" s="25" t="b">
        <f>AND(Formule!$D$39="B",'Crescendo n1'!$C$87="B")</f>
        <v>0</v>
      </c>
      <c r="U41" s="25" t="str">
        <f>IF(V41=TRUE,F41,W41)</f>
        <v>Il Campionato del Mondo di Scacchi, tra lo statunitense Bobby Fischer e il sovietico Boris Spassky</v>
      </c>
      <c r="V41" s="25" t="b">
        <f>AND(Formule!$D$39="B",'Crescendo n1'!$C$87="C")</f>
        <v>0</v>
      </c>
      <c r="W41" s="25" t="str">
        <f>IF(X41=TRUE,F41,Y41)</f>
        <v>Il Campionato del Mondo di Scacchi, tra lo statunitense Bobby Fischer e il sovietico Boris Spassky</v>
      </c>
      <c r="X41" s="25" t="b">
        <f>AND(Formule!$D$39="C",'Crescendo n1'!$C$87="A")</f>
        <v>0</v>
      </c>
      <c r="Y41" s="25" t="str">
        <f>IF(Z41=TRUE,I41,AA41)</f>
        <v>Il Campionato del Mondo di Scacchi, tra lo statunitense Bobby Fischer e il sovietico Boris Spassky</v>
      </c>
      <c r="Z41" s="25" t="b">
        <f>AND(Formule!$D$39="C",'Crescendo n1'!$C$87="B")</f>
        <v>0</v>
      </c>
      <c r="AA41" s="25" t="str">
        <f>IF(AB41=TRUE,B41,AC41)</f>
        <v>Il Campionato del Mondo di Scacchi, tra lo statunitense Bobby Fischer e il sovietico Boris Spassky</v>
      </c>
      <c r="AB41" s="25" t="b">
        <f>AND(Formule!$D$39="C",'Crescendo n1'!$C91="C")</f>
        <v>0</v>
      </c>
      <c r="AC41" s="25" t="str">
        <f>B41</f>
        <v>Il Campionato del Mondo di Scacchi, tra lo statunitense Bobby Fischer e il sovietico Boris Spassky</v>
      </c>
    </row>
    <row r="42" spans="1:30" s="29" customFormat="1" ht="27.75" customHeight="1" x14ac:dyDescent="0.2">
      <c r="B42" s="28" t="str">
        <f>'Archivio domande'!B46</f>
        <v>L'unica regata con cui si aggiudicò la prima America,s Cup, che contrapponeva gli equipaggi degli Stati Uniti e della Gran Bretagna</v>
      </c>
      <c r="C42" s="65"/>
      <c r="D42" s="24"/>
      <c r="F42" s="27" t="str">
        <f>'Archivio domande'!E46</f>
        <v>Sciabola e fioretto</v>
      </c>
      <c r="G42" s="30"/>
      <c r="I42" s="28" t="str">
        <f>'Archivio domande'!H46</f>
        <v>Della Lira</v>
      </c>
      <c r="K42" s="25" t="str">
        <f>IF(L42=TRUE,B42,M42)</f>
        <v>L'unica regata con cui si aggiudicò la prima America,s Cup, che contrapponeva gli equipaggi degli Stati Uniti e della Gran Bretagna</v>
      </c>
      <c r="L42" s="25" t="b">
        <f>AND(Formule!$D$39="A",'Crescendo n1'!$C$87="A")</f>
        <v>0</v>
      </c>
      <c r="M42" s="25" t="str">
        <f>IF(N42=TRUE,F42,O42)</f>
        <v>L'unica regata con cui si aggiudicò la prima America,s Cup, che contrapponeva gli equipaggi degli Stati Uniti e della Gran Bretagna</v>
      </c>
      <c r="N42" s="25" t="b">
        <f>AND(Formule!$D$39="A",'Crescendo n1'!$C$87="B")</f>
        <v>0</v>
      </c>
      <c r="O42" s="25" t="str">
        <f>IF(P42=TRUE,I42,Q42)</f>
        <v>L'unica regata con cui si aggiudicò la prima America,s Cup, che contrapponeva gli equipaggi degli Stati Uniti e della Gran Bretagna</v>
      </c>
      <c r="P42" s="25" t="b">
        <f>AND(Formule!$D$39="A",'Crescendo n1'!$C$87="C")</f>
        <v>0</v>
      </c>
      <c r="Q42" s="25" t="str">
        <f>IF(R42=TRUE,I42,S42)</f>
        <v>L'unica regata con cui si aggiudicò la prima America,s Cup, che contrapponeva gli equipaggi degli Stati Uniti e della Gran Bretagna</v>
      </c>
      <c r="R42" s="25" t="b">
        <f>AND(Formule!$D$39="B",'Crescendo n1'!$C$87="A")</f>
        <v>0</v>
      </c>
      <c r="S42" s="25" t="str">
        <f>IF(T42=TRUE,B42,U42)</f>
        <v>L'unica regata con cui si aggiudicò la prima America,s Cup, che contrapponeva gli equipaggi degli Stati Uniti e della Gran Bretagna</v>
      </c>
      <c r="T42" s="25" t="b">
        <f>AND(Formule!$D$39="B",'Crescendo n1'!$C$87="B")</f>
        <v>0</v>
      </c>
      <c r="U42" s="25" t="str">
        <f>IF(V42=TRUE,F42,W42)</f>
        <v>L'unica regata con cui si aggiudicò la prima America,s Cup, che contrapponeva gli equipaggi degli Stati Uniti e della Gran Bretagna</v>
      </c>
      <c r="V42" s="25" t="b">
        <f>AND(Formule!$D$39="B",'Crescendo n1'!$C$87="C")</f>
        <v>0</v>
      </c>
      <c r="W42" s="25" t="str">
        <f>IF(X42=TRUE,F42,Y42)</f>
        <v>L'unica regata con cui si aggiudicò la prima America,s Cup, che contrapponeva gli equipaggi degli Stati Uniti e della Gran Bretagna</v>
      </c>
      <c r="X42" s="25" t="b">
        <f>AND(Formule!$D$39="C",'Crescendo n1'!$C$87="A")</f>
        <v>0</v>
      </c>
      <c r="Y42" s="25" t="str">
        <f>IF(Z42=TRUE,I42,AA42)</f>
        <v>L'unica regata con cui si aggiudicò la prima America,s Cup, che contrapponeva gli equipaggi degli Stati Uniti e della Gran Bretagna</v>
      </c>
      <c r="Z42" s="25" t="b">
        <f>AND(Formule!$D$39="C",'Crescendo n1'!$C$87="B")</f>
        <v>0</v>
      </c>
      <c r="AA42" s="25" t="str">
        <f>IF(AB42=TRUE,B42,AC42)</f>
        <v>L'unica regata con cui si aggiudicò la prima America,s Cup, che contrapponeva gli equipaggi degli Stati Uniti e della Gran Bretagna</v>
      </c>
      <c r="AB42" s="25" t="b">
        <f>AND(Formule!$D$39="C",'Crescendo n1'!$C93="C")</f>
        <v>0</v>
      </c>
      <c r="AC42" s="25" t="str">
        <f>B42</f>
        <v>L'unica regata con cui si aggiudicò la prima America,s Cup, che contrapponeva gli equipaggi degli Stati Uniti e della Gran Bretagna</v>
      </c>
    </row>
    <row r="43" spans="1:30" ht="14.85" customHeight="1" x14ac:dyDescent="0.2">
      <c r="C43" s="32"/>
      <c r="D43" s="22"/>
    </row>
    <row r="44" spans="1:30" ht="30" customHeight="1" x14ac:dyDescent="0.2">
      <c r="A44" s="25" t="s">
        <v>136</v>
      </c>
      <c r="B44" s="28" t="str">
        <f>'Archivio domande'!B48</f>
        <v>Nella scala periodica, tra Elio e Berillio, si colloca il:</v>
      </c>
      <c r="C44" s="32"/>
      <c r="D44" s="22" t="s">
        <v>2</v>
      </c>
      <c r="E44" s="25" t="s">
        <v>134</v>
      </c>
      <c r="F44" s="28" t="str">
        <f>'Archivio domande'!E48</f>
        <v>Quale tra i seguenti personaggi di nazionalità statunitense è figlio di madre di origini italiane?</v>
      </c>
      <c r="H44" s="25" t="s">
        <v>135</v>
      </c>
      <c r="I44" s="28" t="str">
        <f>'Archivio domande'!H48</f>
        <v>In edilizia, l'uso del calcestruzzo risale a quale epoca?</v>
      </c>
      <c r="K44" s="25" t="str">
        <f>IF(L44=TRUE,B44,M44)</f>
        <v>Nella scala periodica, tra Elio e Berillio, si colloca il:</v>
      </c>
      <c r="L44" s="25" t="b">
        <f>AND(Formule!$D$44="A",'Crescendo n1'!$C$98="A")</f>
        <v>0</v>
      </c>
      <c r="M44" s="25" t="str">
        <f>IF(N44=TRUE,F44,O44)</f>
        <v>Nella scala periodica, tra Elio e Berillio, si colloca il:</v>
      </c>
      <c r="N44" s="25" t="b">
        <f>AND(Formule!$D$44="A",'Crescendo n1'!$C$98="B")</f>
        <v>0</v>
      </c>
      <c r="O44" s="25" t="str">
        <f>IF(P44=TRUE,I44,Q44)</f>
        <v>Nella scala periodica, tra Elio e Berillio, si colloca il:</v>
      </c>
      <c r="P44" s="25" t="b">
        <f>AND(Formule!$D$44="A",'Crescendo n1'!$C$98="C")</f>
        <v>0</v>
      </c>
      <c r="Q44" s="25" t="str">
        <f>IF(R44=TRUE,I44,S44)</f>
        <v>Nella scala periodica, tra Elio e Berillio, si colloca il:</v>
      </c>
      <c r="R44" s="25" t="b">
        <f>AND(Formule!$D$44="B",'Crescendo n1'!$C$98="A")</f>
        <v>0</v>
      </c>
      <c r="S44" s="25" t="str">
        <f>IF(T44=TRUE,B44,U44)</f>
        <v>Nella scala periodica, tra Elio e Berillio, si colloca il:</v>
      </c>
      <c r="T44" s="25" t="b">
        <f>AND(Formule!$D$44="B",'Crescendo n1'!$C$98="B")</f>
        <v>0</v>
      </c>
      <c r="U44" s="25" t="str">
        <f>IF(V44=TRUE,F44,W44)</f>
        <v>Nella scala periodica, tra Elio e Berillio, si colloca il:</v>
      </c>
      <c r="V44" s="25" t="b">
        <f>AND(Formule!$D$44="B",'Crescendo n1'!$C$98="C")</f>
        <v>0</v>
      </c>
      <c r="W44" s="25" t="str">
        <f>IF(X44=TRUE,F44,Y44)</f>
        <v>Nella scala periodica, tra Elio e Berillio, si colloca il:</v>
      </c>
      <c r="X44" s="25" t="b">
        <f>AND(Formule!$D$44="C",'Crescendo n1'!$C$98="A")</f>
        <v>0</v>
      </c>
      <c r="Y44" s="25" t="str">
        <f>IF(Z44=TRUE,I44,AA44)</f>
        <v>Nella scala periodica, tra Elio e Berillio, si colloca il:</v>
      </c>
      <c r="Z44" s="25" t="b">
        <f>AND(Formule!$D$44="C",'Crescendo n1'!$C$98="B")</f>
        <v>0</v>
      </c>
      <c r="AA44" s="25" t="str">
        <f>IF(AB44=TRUE,B44,AC44)</f>
        <v>Nella scala periodica, tra Elio e Berillio, si colloca il:</v>
      </c>
      <c r="AB44" s="25" t="b">
        <f>AND(Formule!$D$44="C",'Crescendo n1'!$C98="C")</f>
        <v>0</v>
      </c>
      <c r="AC44" s="25" t="str">
        <f>B44</f>
        <v>Nella scala periodica, tra Elio e Berillio, si colloca il:</v>
      </c>
    </row>
    <row r="45" spans="1:30" ht="30" customHeight="1" x14ac:dyDescent="0.2">
      <c r="B45" s="27" t="str">
        <f>'Archivio domande'!B49</f>
        <v>Carbonio</v>
      </c>
      <c r="C45" s="32"/>
      <c r="D45" s="22"/>
      <c r="F45" s="27" t="str">
        <f>'Archivio domande'!E49</f>
        <v>Jennifer Aniston</v>
      </c>
      <c r="I45" s="28" t="str">
        <f>'Archivio domande'!H49</f>
        <v>Alla seconda metà del Settecento, in corrispondenza della rivoluzione industriale</v>
      </c>
      <c r="K45" s="25" t="str">
        <f>IF(L45=TRUE,B45,M45)</f>
        <v>Carbonio</v>
      </c>
      <c r="L45" s="25" t="b">
        <f>AND(Formule!$D$44="A",'Crescendo n1'!$C$98="A")</f>
        <v>0</v>
      </c>
      <c r="M45" s="25" t="str">
        <f>IF(N45=TRUE,F45,O45)</f>
        <v>Carbonio</v>
      </c>
      <c r="N45" s="25" t="b">
        <f>AND(Formule!$D$44="A",'Crescendo n1'!$C$98="B")</f>
        <v>0</v>
      </c>
      <c r="O45" s="25" t="str">
        <f>IF(P45=TRUE,I45,Q45)</f>
        <v>Carbonio</v>
      </c>
      <c r="P45" s="25" t="b">
        <f>AND(Formule!$D$44="A",'Crescendo n1'!$C$98="C")</f>
        <v>0</v>
      </c>
      <c r="Q45" s="25" t="str">
        <f>IF(R45=TRUE,I45,S45)</f>
        <v>Carbonio</v>
      </c>
      <c r="R45" s="25" t="b">
        <f>AND(Formule!$D$44="B",'Crescendo n1'!$C$98="A")</f>
        <v>0</v>
      </c>
      <c r="S45" s="25" t="str">
        <f>IF(T45=TRUE,B45,U45)</f>
        <v>Carbonio</v>
      </c>
      <c r="T45" s="25" t="b">
        <f>AND(Formule!$D$44="B",'Crescendo n1'!$C$98="B")</f>
        <v>0</v>
      </c>
      <c r="U45" s="25" t="str">
        <f>IF(V45=TRUE,F45,W45)</f>
        <v>Carbonio</v>
      </c>
      <c r="V45" s="25" t="b">
        <f>AND(Formule!$D$44="B",'Crescendo n1'!$C$98="C")</f>
        <v>0</v>
      </c>
      <c r="W45" s="25" t="str">
        <f>IF(X45=TRUE,F45,Y45)</f>
        <v>Carbonio</v>
      </c>
      <c r="X45" s="25" t="b">
        <f>AND(Formule!$D$44="C",'Crescendo n1'!$C$98="A")</f>
        <v>0</v>
      </c>
      <c r="Y45" s="25" t="str">
        <f>IF(Z45=TRUE,I45,AA45)</f>
        <v>Carbonio</v>
      </c>
      <c r="Z45" s="25" t="b">
        <f>AND(Formule!$D$44="C",'Crescendo n1'!$C$98="B")</f>
        <v>0</v>
      </c>
      <c r="AA45" s="25" t="str">
        <f>IF(AB45=TRUE,B45,AC45)</f>
        <v>Carbonio</v>
      </c>
      <c r="AB45" s="25" t="b">
        <f>AND(Formule!$D$44="C",'Crescendo n1'!$C100="C")</f>
        <v>0</v>
      </c>
      <c r="AC45" s="25" t="str">
        <f>B45</f>
        <v>Carbonio</v>
      </c>
      <c r="AD45" s="29"/>
    </row>
    <row r="46" spans="1:30" ht="14.85" customHeight="1" x14ac:dyDescent="0.2">
      <c r="B46" s="27" t="str">
        <f>'Archivio domande'!B50</f>
        <v>Sodio</v>
      </c>
      <c r="C46" s="32"/>
      <c r="D46" s="22"/>
      <c r="F46" s="27" t="str">
        <f>'Archivio domande'!E50</f>
        <v>Cher</v>
      </c>
      <c r="I46" s="28" t="str">
        <f>'Archivio domande'!H50</f>
        <v>All'Alto Medioevo</v>
      </c>
      <c r="K46" s="25" t="str">
        <f>IF(L46=TRUE,B46,M46)</f>
        <v>Sodio</v>
      </c>
      <c r="L46" s="25" t="b">
        <f>AND(Formule!$D$44="A",'Crescendo n1'!$C$98="A")</f>
        <v>0</v>
      </c>
      <c r="M46" s="25" t="str">
        <f>IF(N46=TRUE,F46,O46)</f>
        <v>Sodio</v>
      </c>
      <c r="N46" s="25" t="b">
        <f>AND(Formule!$D$44="A",'Crescendo n1'!$C$98="B")</f>
        <v>0</v>
      </c>
      <c r="O46" s="25" t="str">
        <f>IF(P46=TRUE,I46,Q46)</f>
        <v>Sodio</v>
      </c>
      <c r="P46" s="25" t="b">
        <f>AND(Formule!$D$44="A",'Crescendo n1'!$C$98="C")</f>
        <v>0</v>
      </c>
      <c r="Q46" s="25" t="str">
        <f>IF(R46=TRUE,I46,S46)</f>
        <v>Sodio</v>
      </c>
      <c r="R46" s="25" t="b">
        <f>AND(Formule!$D$44="B",'Crescendo n1'!$C$98="A")</f>
        <v>0</v>
      </c>
      <c r="S46" s="25" t="str">
        <f>IF(T46=TRUE,B46,U46)</f>
        <v>Sodio</v>
      </c>
      <c r="T46" s="25" t="b">
        <f>AND(Formule!$D$44="B",'Crescendo n1'!$C$98="B")</f>
        <v>0</v>
      </c>
      <c r="U46" s="25" t="str">
        <f>IF(V46=TRUE,F46,W46)</f>
        <v>Sodio</v>
      </c>
      <c r="V46" s="25" t="b">
        <f>AND(Formule!$D$44="B",'Crescendo n1'!$C$98="C")</f>
        <v>0</v>
      </c>
      <c r="W46" s="25" t="str">
        <f>IF(X46=TRUE,F46,Y46)</f>
        <v>Sodio</v>
      </c>
      <c r="X46" s="25" t="b">
        <f>AND(Formule!$D$44="C",'Crescendo n1'!$C$98="A")</f>
        <v>0</v>
      </c>
      <c r="Y46" s="25" t="str">
        <f>IF(Z46=TRUE,I46,AA46)</f>
        <v>Sodio</v>
      </c>
      <c r="Z46" s="25" t="b">
        <f>AND(Formule!$D$44="C",'Crescendo n1'!$C$98="B")</f>
        <v>0</v>
      </c>
      <c r="AA46" s="25" t="str">
        <f>IF(AB46=TRUE,B46,AC46)</f>
        <v>Sodio</v>
      </c>
      <c r="AB46" s="25" t="b">
        <f>AND(Formule!$D$44="C",'Crescendo n1'!$C102="C")</f>
        <v>0</v>
      </c>
      <c r="AC46" s="25" t="str">
        <f>B46</f>
        <v>Sodio</v>
      </c>
      <c r="AD46" s="29"/>
    </row>
    <row r="47" spans="1:30" ht="14.85" customHeight="1" x14ac:dyDescent="0.2">
      <c r="B47" s="27" t="str">
        <f>'Archivio domande'!B51</f>
        <v>Litio</v>
      </c>
      <c r="C47" s="32"/>
      <c r="D47" s="22"/>
      <c r="F47" s="27" t="str">
        <f>'Archivio domande'!E51</f>
        <v>Bruce Springsteen</v>
      </c>
      <c r="I47" s="28" t="str">
        <f>'Archivio domande'!H51</f>
        <v>Intorno al II secolo a.C.</v>
      </c>
      <c r="K47" s="25" t="str">
        <f>IF(L47=TRUE,B47,M47)</f>
        <v>Litio</v>
      </c>
      <c r="L47" s="25" t="b">
        <f>AND(Formule!$D$44="A",'Crescendo n1'!$C$98="A")</f>
        <v>0</v>
      </c>
      <c r="M47" s="25" t="str">
        <f>IF(N47=TRUE,F47,O47)</f>
        <v>Litio</v>
      </c>
      <c r="N47" s="25" t="b">
        <f>AND(Formule!$D$44="A",'Crescendo n1'!$C$98="B")</f>
        <v>0</v>
      </c>
      <c r="O47" s="25" t="str">
        <f>IF(P47=TRUE,I47,Q47)</f>
        <v>Litio</v>
      </c>
      <c r="P47" s="25" t="b">
        <f>AND(Formule!$D$44="A",'Crescendo n1'!$C$98="C")</f>
        <v>0</v>
      </c>
      <c r="Q47" s="25" t="str">
        <f>IF(R47=TRUE,I47,S47)</f>
        <v>Litio</v>
      </c>
      <c r="R47" s="25" t="b">
        <f>AND(Formule!$D$44="B",'Crescendo n1'!$C$98="A")</f>
        <v>0</v>
      </c>
      <c r="S47" s="25" t="str">
        <f>IF(T47=TRUE,B47,U47)</f>
        <v>Litio</v>
      </c>
      <c r="T47" s="25" t="b">
        <f>AND(Formule!$D$44="B",'Crescendo n1'!$C$98="B")</f>
        <v>0</v>
      </c>
      <c r="U47" s="25" t="str">
        <f>IF(V47=TRUE,F47,W47)</f>
        <v>Litio</v>
      </c>
      <c r="V47" s="25" t="b">
        <f>AND(Formule!$D$44="B",'Crescendo n1'!$C$98="C")</f>
        <v>0</v>
      </c>
      <c r="W47" s="25" t="str">
        <f>IF(X47=TRUE,F47,Y47)</f>
        <v>Litio</v>
      </c>
      <c r="X47" s="25" t="b">
        <f>AND(Formule!$D$44="C",'Crescendo n1'!$C$98="A")</f>
        <v>0</v>
      </c>
      <c r="Y47" s="25" t="str">
        <f>IF(Z47=TRUE,I47,AA47)</f>
        <v>Litio</v>
      </c>
      <c r="Z47" s="25" t="b">
        <f>AND(Formule!$D$44="C",'Crescendo n1'!$C$98="B")</f>
        <v>0</v>
      </c>
      <c r="AA47" s="25" t="str">
        <f>IF(AB47=TRUE,B47,AC47)</f>
        <v>Litio</v>
      </c>
      <c r="AB47" s="25" t="b">
        <f>AND(Formule!$D$44="C",'Crescendo n1'!$C104="C")</f>
        <v>0</v>
      </c>
      <c r="AC47" s="25" t="str">
        <f>B47</f>
        <v>Litio</v>
      </c>
      <c r="AD47" s="29"/>
    </row>
    <row r="48" spans="1:30" ht="14.85" customHeight="1" x14ac:dyDescent="0.2">
      <c r="C48" s="32"/>
      <c r="D48" s="22"/>
    </row>
    <row r="49" spans="1:30" ht="14.85" customHeight="1" x14ac:dyDescent="0.2">
      <c r="A49" s="25" t="s">
        <v>137</v>
      </c>
      <c r="B49" s="28" t="str">
        <f>'Archivio domande'!B53</f>
        <v>Il muscolo più lungo del corpo umano è:</v>
      </c>
      <c r="C49" s="32"/>
      <c r="D49" s="22" t="s">
        <v>1</v>
      </c>
      <c r="E49" s="25" t="s">
        <v>138</v>
      </c>
      <c r="F49" s="28" t="str">
        <f>'Archivio domande'!E53</f>
        <v>La prima edizione del Giro d'Italia è stata quella del:</v>
      </c>
      <c r="H49" s="25" t="s">
        <v>139</v>
      </c>
      <c r="I49" s="28" t="str">
        <f>'Archivio domande'!H53</f>
        <v>Heathcliff e Catherine sono protagonisti di quale romanzo?</v>
      </c>
      <c r="K49" s="25" t="str">
        <f>IF(L49=TRUE,B49,M49)</f>
        <v>Il muscolo più lungo del corpo umano è:</v>
      </c>
      <c r="L49" s="25" t="b">
        <f>AND(Formule!$D$49="A",'Crescendo n1'!$C$109="A")</f>
        <v>0</v>
      </c>
      <c r="M49" s="25" t="str">
        <f>IF(N49=TRUE,F49,O49)</f>
        <v>Il muscolo più lungo del corpo umano è:</v>
      </c>
      <c r="N49" s="25" t="b">
        <f>AND(Formule!$D$49="A",'Crescendo n1'!$C$109="B")</f>
        <v>0</v>
      </c>
      <c r="O49" s="25" t="str">
        <f>IF(P49=TRUE,I49,Q49)</f>
        <v>Il muscolo più lungo del corpo umano è:</v>
      </c>
      <c r="P49" s="25" t="b">
        <f>AND(Formule!$D$49="A",'Crescendo n1'!$C$109="C")</f>
        <v>0</v>
      </c>
      <c r="Q49" s="25" t="str">
        <f>IF(R49=TRUE,I49,S49)</f>
        <v>Il muscolo più lungo del corpo umano è:</v>
      </c>
      <c r="R49" s="25" t="b">
        <f>AND(Formule!$D$49="B",'Crescendo n1'!$C$109="A")</f>
        <v>0</v>
      </c>
      <c r="S49" s="25" t="str">
        <f>IF(T49=TRUE,B49,U49)</f>
        <v>Il muscolo più lungo del corpo umano è:</v>
      </c>
      <c r="T49" s="25" t="b">
        <f>AND(Formule!$D$49="B",'Crescendo n1'!$C$109="B")</f>
        <v>0</v>
      </c>
      <c r="U49" s="25" t="str">
        <f>IF(V49=TRUE,F49,W49)</f>
        <v>Il muscolo più lungo del corpo umano è:</v>
      </c>
      <c r="V49" s="25" t="b">
        <f>AND(Formule!$D$49="B",'Crescendo n1'!$C$109="C")</f>
        <v>0</v>
      </c>
      <c r="W49" s="25" t="str">
        <f>IF(X49=TRUE,F49,Y49)</f>
        <v>Il muscolo più lungo del corpo umano è:</v>
      </c>
      <c r="X49" s="25" t="b">
        <f>AND(Formule!$D$49="C",'Crescendo n1'!$C$109="A")</f>
        <v>0</v>
      </c>
      <c r="Y49" s="25" t="str">
        <f>IF(Z49=TRUE,I49,AA49)</f>
        <v>Il muscolo più lungo del corpo umano è:</v>
      </c>
      <c r="Z49" s="25" t="b">
        <f>AND(Formule!$D$49="C",'Crescendo n1'!$C$109="B")</f>
        <v>0</v>
      </c>
      <c r="AA49" s="25" t="str">
        <f>IF(AB49=TRUE,B49,AC49)</f>
        <v>Il muscolo più lungo del corpo umano è:</v>
      </c>
      <c r="AB49" s="25" t="b">
        <f>AND(Formule!$D$49="C",'Crescendo n1'!$C109="C")</f>
        <v>0</v>
      </c>
      <c r="AC49" s="25" t="str">
        <f>B49</f>
        <v>Il muscolo più lungo del corpo umano è:</v>
      </c>
    </row>
    <row r="50" spans="1:30" ht="14.85" customHeight="1" x14ac:dyDescent="0.2">
      <c r="B50" s="27" t="str">
        <f>'Archivio domande'!B54</f>
        <v>Il Bicipite Femorale</v>
      </c>
      <c r="C50" s="32"/>
      <c r="D50" s="22"/>
      <c r="F50" s="27">
        <f>'Archivio domande'!E54</f>
        <v>1933</v>
      </c>
      <c r="I50" s="28" t="str">
        <f>'Archivio domande'!H54</f>
        <v>Orgoglio e Pregiudizio</v>
      </c>
      <c r="K50" s="25" t="str">
        <f>IF(L50=TRUE,B50,M50)</f>
        <v>Il Bicipite Femorale</v>
      </c>
      <c r="L50" s="25" t="b">
        <f>AND(Formule!$D$49="A",'Crescendo n1'!$C$109="A")</f>
        <v>0</v>
      </c>
      <c r="M50" s="25" t="str">
        <f>IF(N50=TRUE,F50,O50)</f>
        <v>Il Bicipite Femorale</v>
      </c>
      <c r="N50" s="25" t="b">
        <f>AND(Formule!$D$49="A",'Crescendo n1'!$C$109="B")</f>
        <v>0</v>
      </c>
      <c r="O50" s="25" t="str">
        <f>IF(P50=TRUE,I50,Q50)</f>
        <v>Il Bicipite Femorale</v>
      </c>
      <c r="P50" s="25" t="b">
        <f>AND(Formule!$D$49="A",'Crescendo n1'!$C$109="C")</f>
        <v>0</v>
      </c>
      <c r="Q50" s="25" t="str">
        <f>IF(R50=TRUE,I50,S50)</f>
        <v>Il Bicipite Femorale</v>
      </c>
      <c r="R50" s="25" t="b">
        <f>AND(Formule!$D$49="B",'Crescendo n1'!$C$109="A")</f>
        <v>0</v>
      </c>
      <c r="S50" s="25" t="str">
        <f>IF(T50=TRUE,B50,U50)</f>
        <v>Il Bicipite Femorale</v>
      </c>
      <c r="T50" s="25" t="b">
        <f>AND(Formule!$D$49="B",'Crescendo n1'!$C$109="B")</f>
        <v>0</v>
      </c>
      <c r="U50" s="25" t="str">
        <f>IF(V50=TRUE,F50,W50)</f>
        <v>Il Bicipite Femorale</v>
      </c>
      <c r="V50" s="25" t="b">
        <f>AND(Formule!$D$49="B",'Crescendo n1'!$C$109="C")</f>
        <v>0</v>
      </c>
      <c r="W50" s="25" t="str">
        <f>IF(X50=TRUE,F50,Y50)</f>
        <v>Il Bicipite Femorale</v>
      </c>
      <c r="X50" s="25" t="b">
        <f>AND(Formule!$D$49="C",'Crescendo n1'!$C$109="A")</f>
        <v>0</v>
      </c>
      <c r="Y50" s="25" t="str">
        <f>IF(Z50=TRUE,I50,AA50)</f>
        <v>Il Bicipite Femorale</v>
      </c>
      <c r="Z50" s="25" t="b">
        <f>AND(Formule!$D$49="C",'Crescendo n1'!$C$109="B")</f>
        <v>0</v>
      </c>
      <c r="AA50" s="25" t="str">
        <f>IF(AB50=TRUE,B50,AC50)</f>
        <v>Il Bicipite Femorale</v>
      </c>
      <c r="AB50" s="25" t="b">
        <f>AND(Formule!$D$49="C",'Crescendo n1'!$C111="C")</f>
        <v>0</v>
      </c>
      <c r="AC50" s="25" t="str">
        <f>B50</f>
        <v>Il Bicipite Femorale</v>
      </c>
      <c r="AD50" s="29"/>
    </row>
    <row r="51" spans="1:30" ht="14.85" customHeight="1" x14ac:dyDescent="0.2">
      <c r="B51" s="27" t="str">
        <f>'Archivio domande'!B55</f>
        <v>Il Grande Pettorale</v>
      </c>
      <c r="C51" s="32"/>
      <c r="D51" s="22"/>
      <c r="F51" s="27">
        <f>'Archivio domande'!E55</f>
        <v>1921</v>
      </c>
      <c r="I51" s="28" t="str">
        <f>'Archivio domande'!H55</f>
        <v>Al Faro</v>
      </c>
      <c r="K51" s="25" t="str">
        <f>IF(L51=TRUE,B51,M51)</f>
        <v>Il Grande Pettorale</v>
      </c>
      <c r="L51" s="25" t="b">
        <f>AND(Formule!$D$49="A",'Crescendo n1'!$C$109="A")</f>
        <v>0</v>
      </c>
      <c r="M51" s="25" t="str">
        <f>IF(N51=TRUE,F51,O51)</f>
        <v>Il Grande Pettorale</v>
      </c>
      <c r="N51" s="25" t="b">
        <f>AND(Formule!$D$49="A",'Crescendo n1'!$C$109="B")</f>
        <v>0</v>
      </c>
      <c r="O51" s="25" t="str">
        <f>IF(P51=TRUE,I51,Q51)</f>
        <v>Il Grande Pettorale</v>
      </c>
      <c r="P51" s="25" t="b">
        <f>AND(Formule!$D$49="A",'Crescendo n1'!$C$109="C")</f>
        <v>0</v>
      </c>
      <c r="Q51" s="25" t="str">
        <f>IF(R51=TRUE,I51,S51)</f>
        <v>Il Grande Pettorale</v>
      </c>
      <c r="R51" s="25" t="b">
        <f>AND(Formule!$D$49="B",'Crescendo n1'!$C$109="A")</f>
        <v>0</v>
      </c>
      <c r="S51" s="25" t="str">
        <f>IF(T51=TRUE,B51,U51)</f>
        <v>Il Grande Pettorale</v>
      </c>
      <c r="T51" s="25" t="b">
        <f>AND(Formule!$D$49="B",'Crescendo n1'!$C$109="B")</f>
        <v>0</v>
      </c>
      <c r="U51" s="25" t="str">
        <f>IF(V51=TRUE,F51,W51)</f>
        <v>Il Grande Pettorale</v>
      </c>
      <c r="V51" s="25" t="b">
        <f>AND(Formule!$D$49="B",'Crescendo n1'!$C$109="C")</f>
        <v>0</v>
      </c>
      <c r="W51" s="25" t="str">
        <f>IF(X51=TRUE,F51,Y51)</f>
        <v>Il Grande Pettorale</v>
      </c>
      <c r="X51" s="25" t="b">
        <f>AND(Formule!$D$49="C",'Crescendo n1'!$C$109="A")</f>
        <v>0</v>
      </c>
      <c r="Y51" s="25" t="str">
        <f>IF(Z51=TRUE,I51,AA51)</f>
        <v>Il Grande Pettorale</v>
      </c>
      <c r="Z51" s="25" t="b">
        <f>AND(Formule!$D$49="C",'Crescendo n1'!$C$109="B")</f>
        <v>0</v>
      </c>
      <c r="AA51" s="25" t="str">
        <f>IF(AB51=TRUE,B51,AC51)</f>
        <v>Il Grande Pettorale</v>
      </c>
      <c r="AB51" s="25" t="b">
        <f>AND(Formule!$D$49="C",'Crescendo n1'!$C113="C")</f>
        <v>0</v>
      </c>
      <c r="AC51" s="25" t="str">
        <f>B51</f>
        <v>Il Grande Pettorale</v>
      </c>
      <c r="AD51" s="29"/>
    </row>
    <row r="52" spans="1:30" ht="14.85" customHeight="1" x14ac:dyDescent="0.2">
      <c r="B52" s="27" t="str">
        <f>'Archivio domande'!B56</f>
        <v>Il Sartorio</v>
      </c>
      <c r="C52" s="32"/>
      <c r="D52" s="22"/>
      <c r="F52" s="27">
        <f>'Archivio domande'!E56</f>
        <v>1909</v>
      </c>
      <c r="I52" s="28" t="str">
        <f>'Archivio domande'!H56</f>
        <v>Cime Tempestose</v>
      </c>
      <c r="K52" s="25" t="str">
        <f>IF(L52=TRUE,B52,M52)</f>
        <v>Il Sartorio</v>
      </c>
      <c r="L52" s="25" t="b">
        <f>AND(Formule!$D$49="A",'Crescendo n1'!$C$109="A")</f>
        <v>0</v>
      </c>
      <c r="M52" s="25" t="str">
        <f>IF(N52=TRUE,F52,O52)</f>
        <v>Il Sartorio</v>
      </c>
      <c r="N52" s="25" t="b">
        <f>AND(Formule!$D$49="A",'Crescendo n1'!$C$109="B")</f>
        <v>0</v>
      </c>
      <c r="O52" s="25" t="str">
        <f>IF(P52=TRUE,I52,Q52)</f>
        <v>Il Sartorio</v>
      </c>
      <c r="P52" s="25" t="b">
        <f>AND(Formule!$D$49="A",'Crescendo n1'!$C$109="C")</f>
        <v>0</v>
      </c>
      <c r="Q52" s="25" t="str">
        <f>IF(R52=TRUE,I52,S52)</f>
        <v>Il Sartorio</v>
      </c>
      <c r="R52" s="25" t="b">
        <f>AND(Formule!$D$49="B",'Crescendo n1'!$C$109="A")</f>
        <v>0</v>
      </c>
      <c r="S52" s="25" t="str">
        <f>IF(T52=TRUE,B52,U52)</f>
        <v>Il Sartorio</v>
      </c>
      <c r="T52" s="25" t="b">
        <f>AND(Formule!$D$49="B",'Crescendo n1'!$C$109="B")</f>
        <v>0</v>
      </c>
      <c r="U52" s="25" t="str">
        <f>IF(V52=TRUE,F52,W52)</f>
        <v>Il Sartorio</v>
      </c>
      <c r="V52" s="25" t="b">
        <f>AND(Formule!$D$49="B",'Crescendo n1'!$C$109="C")</f>
        <v>0</v>
      </c>
      <c r="W52" s="25" t="str">
        <f>IF(X52=TRUE,F52,Y52)</f>
        <v>Il Sartorio</v>
      </c>
      <c r="X52" s="25" t="b">
        <f>AND(Formule!$D$49="C",'Crescendo n1'!$C$109="A")</f>
        <v>0</v>
      </c>
      <c r="Y52" s="25" t="str">
        <f>IF(Z52=TRUE,I52,AA52)</f>
        <v>Il Sartorio</v>
      </c>
      <c r="Z52" s="25" t="b">
        <f>AND(Formule!$D$49="C",'Crescendo n1'!$C$109="B")</f>
        <v>0</v>
      </c>
      <c r="AA52" s="25" t="str">
        <f>IF(AB52=TRUE,B52,AC52)</f>
        <v>Il Sartorio</v>
      </c>
      <c r="AB52" s="25" t="b">
        <f>AND(Formule!$D$49="C",'Crescendo n1'!$C115="C")</f>
        <v>0</v>
      </c>
      <c r="AC52" s="25" t="str">
        <f>B52</f>
        <v>Il Sartorio</v>
      </c>
      <c r="AD52" s="29"/>
    </row>
    <row r="53" spans="1:30" ht="14.85" customHeight="1" x14ac:dyDescent="0.2">
      <c r="C53" s="32"/>
      <c r="D53" s="22"/>
    </row>
    <row r="54" spans="1:30" ht="43.5" customHeight="1" x14ac:dyDescent="0.2">
      <c r="A54" s="25" t="s">
        <v>140</v>
      </c>
      <c r="B54" s="28" t="str">
        <f>'Archivio domande'!B58</f>
        <v>Nei ritratti del Bronzino possiamo rinvenire una caratteristica che lo rende peculiare. Quale?</v>
      </c>
      <c r="C54" s="32"/>
      <c r="D54" s="22" t="s">
        <v>1</v>
      </c>
      <c r="E54" s="25" t="s">
        <v>141</v>
      </c>
      <c r="F54" s="28" t="str">
        <f>'Archivio domande'!E58</f>
        <v>L'impero africano che nacque come regno intorno al 40 a.C., che fu considerato impero da quando, nel XV secolo, estese di molto il proprio territorio ed è durato fino al 1897, fu quello:</v>
      </c>
      <c r="H54" s="25" t="s">
        <v>142</v>
      </c>
      <c r="I54" s="28" t="str">
        <f>'Archivio domande'!H58</f>
        <v>Fino al Gran Premio del Sudafrica del 1993, fu gareggiato in questo Paese per diverse volte in Formula 1, nel circuito di:</v>
      </c>
      <c r="K54" s="25" t="str">
        <f>IF(L54=TRUE,B54,M54)</f>
        <v>Nei ritratti del Bronzino possiamo rinvenire una caratteristica che lo rende peculiare. Quale?</v>
      </c>
      <c r="L54" s="25" t="b">
        <f>AND(Formule!$D$54="A",'Crescendo n1'!$C$120="A")</f>
        <v>0</v>
      </c>
      <c r="M54" s="25" t="str">
        <f>IF(N54=TRUE,F54,O54)</f>
        <v>Nei ritratti del Bronzino possiamo rinvenire una caratteristica che lo rende peculiare. Quale?</v>
      </c>
      <c r="N54" s="25" t="b">
        <f>AND(Formule!$D$54="A",'Crescendo n1'!$C$120="B")</f>
        <v>0</v>
      </c>
      <c r="O54" s="25" t="str">
        <f>IF(P54=TRUE,I54,Q54)</f>
        <v>Nei ritratti del Bronzino possiamo rinvenire una caratteristica che lo rende peculiare. Quale?</v>
      </c>
      <c r="P54" s="25" t="b">
        <f>AND(Formule!$D$54="A",'Crescendo n1'!$C$120="C")</f>
        <v>0</v>
      </c>
      <c r="Q54" s="25" t="str">
        <f>IF(R54=TRUE,I54,S54)</f>
        <v>Nei ritratti del Bronzino possiamo rinvenire una caratteristica che lo rende peculiare. Quale?</v>
      </c>
      <c r="R54" s="25" t="b">
        <f>AND(Formule!$D$54="B",'Crescendo n1'!$C$120="A")</f>
        <v>0</v>
      </c>
      <c r="S54" s="25" t="str">
        <f>IF(T54=TRUE,B54,U54)</f>
        <v>Nei ritratti del Bronzino possiamo rinvenire una caratteristica che lo rende peculiare. Quale?</v>
      </c>
      <c r="T54" s="25" t="b">
        <f>AND(Formule!$D$54="B",'Crescendo n1'!$C$120="B")</f>
        <v>0</v>
      </c>
      <c r="U54" s="25" t="str">
        <f>IF(V54=TRUE,F54,W54)</f>
        <v>Nei ritratti del Bronzino possiamo rinvenire una caratteristica che lo rende peculiare. Quale?</v>
      </c>
      <c r="V54" s="25" t="b">
        <f>AND(Formule!$D$54="B",'Crescendo n1'!$C$120="C")</f>
        <v>0</v>
      </c>
      <c r="W54" s="25" t="str">
        <f>IF(X54=TRUE,F54,Y54)</f>
        <v>Nei ritratti del Bronzino possiamo rinvenire una caratteristica che lo rende peculiare. Quale?</v>
      </c>
      <c r="X54" s="25" t="b">
        <f>AND(Formule!$D$54="C",'Crescendo n1'!$C$120="A")</f>
        <v>0</v>
      </c>
      <c r="Y54" s="25" t="str">
        <f>IF(Z54=TRUE,I54,AA54)</f>
        <v>Nei ritratti del Bronzino possiamo rinvenire una caratteristica che lo rende peculiare. Quale?</v>
      </c>
      <c r="Z54" s="25" t="b">
        <f>AND(Formule!$D$54="C",'Crescendo n1'!$C$120="B")</f>
        <v>0</v>
      </c>
      <c r="AA54" s="25" t="str">
        <f>IF(AB54=TRUE,B54,AC54)</f>
        <v>Nei ritratti del Bronzino possiamo rinvenire una caratteristica che lo rende peculiare. Quale?</v>
      </c>
      <c r="AB54" s="25" t="b">
        <f>AND(Formule!$D$54="C",'Crescendo n1'!$C120="C")</f>
        <v>0</v>
      </c>
      <c r="AC54" s="25" t="str">
        <f>B54</f>
        <v>Nei ritratti del Bronzino possiamo rinvenire una caratteristica che lo rende peculiare. Quale?</v>
      </c>
    </row>
    <row r="55" spans="1:30" ht="14.85" customHeight="1" x14ac:dyDescent="0.2">
      <c r="B55" s="27" t="str">
        <f>'Archivio domande'!B59</f>
        <v>Lo sguardo sempre rivolto a destra</v>
      </c>
      <c r="C55" s="32"/>
      <c r="D55" s="22"/>
      <c r="F55" s="27" t="str">
        <f>'Archivio domande'!E59</f>
        <v>Del Mali</v>
      </c>
      <c r="I55" s="28" t="str">
        <f>'Archivio domande'!H59</f>
        <v>Bloemfontein</v>
      </c>
      <c r="K55" s="25" t="str">
        <f>IF(L55=TRUE,B55,M55)</f>
        <v>Lo sguardo sempre rivolto a destra</v>
      </c>
      <c r="L55" s="25" t="b">
        <f>AND(Formule!$D$54="A",'Crescendo n1'!$C$120="A")</f>
        <v>0</v>
      </c>
      <c r="M55" s="25" t="str">
        <f>IF(N55=TRUE,F55,O55)</f>
        <v>Lo sguardo sempre rivolto a destra</v>
      </c>
      <c r="N55" s="25" t="b">
        <f>AND(Formule!$D$54="A",'Crescendo n1'!$C$120="B")</f>
        <v>0</v>
      </c>
      <c r="O55" s="25" t="str">
        <f>IF(P55=TRUE,I55,Q55)</f>
        <v>Lo sguardo sempre rivolto a destra</v>
      </c>
      <c r="P55" s="25" t="b">
        <f>AND(Formule!$D$54="A",'Crescendo n1'!$C$120="C")</f>
        <v>0</v>
      </c>
      <c r="Q55" s="25" t="str">
        <f>IF(R55=TRUE,I55,S55)</f>
        <v>Lo sguardo sempre rivolto a destra</v>
      </c>
      <c r="R55" s="25" t="b">
        <f>AND(Formule!$D$54="B",'Crescendo n1'!$C$120="A")</f>
        <v>0</v>
      </c>
      <c r="S55" s="25" t="str">
        <f>IF(T55=TRUE,B55,U55)</f>
        <v>Lo sguardo sempre rivolto a destra</v>
      </c>
      <c r="T55" s="25" t="b">
        <f>AND(Formule!$D$54="B",'Crescendo n1'!$C$120="B")</f>
        <v>0</v>
      </c>
      <c r="U55" s="25" t="str">
        <f>IF(V55=TRUE,F55,W55)</f>
        <v>Lo sguardo sempre rivolto a destra</v>
      </c>
      <c r="V55" s="25" t="b">
        <f>AND(Formule!$D$54="B",'Crescendo n1'!$C$120="C")</f>
        <v>0</v>
      </c>
      <c r="W55" s="25" t="str">
        <f>IF(X55=TRUE,F55,Y55)</f>
        <v>Lo sguardo sempre rivolto a destra</v>
      </c>
      <c r="X55" s="25" t="b">
        <f>AND(Formule!$D$54="C",'Crescendo n1'!$C$120="A")</f>
        <v>0</v>
      </c>
      <c r="Y55" s="25" t="str">
        <f>IF(Z55=TRUE,I55,AA55)</f>
        <v>Lo sguardo sempre rivolto a destra</v>
      </c>
      <c r="Z55" s="25" t="b">
        <f>AND(Formule!$D$54="C",'Crescendo n1'!$C$120="B")</f>
        <v>0</v>
      </c>
      <c r="AA55" s="25" t="str">
        <f>IF(AB55=TRUE,B55,AC55)</f>
        <v>Lo sguardo sempre rivolto a destra</v>
      </c>
      <c r="AB55" s="25" t="b">
        <f>AND(Formule!$D$54="C",'Crescendo n1'!$C122="C")</f>
        <v>0</v>
      </c>
      <c r="AC55" s="25" t="str">
        <f>B55</f>
        <v>Lo sguardo sempre rivolto a destra</v>
      </c>
      <c r="AD55" s="29"/>
    </row>
    <row r="56" spans="1:30" ht="14.85" customHeight="1" x14ac:dyDescent="0.2">
      <c r="B56" s="27" t="str">
        <f>'Archivio domande'!B60</f>
        <v>Lo strabismo dello sguardo</v>
      </c>
      <c r="C56" s="32"/>
      <c r="D56" s="22"/>
      <c r="F56" s="27" t="str">
        <f>'Archivio domande'!E60</f>
        <v>Del Benin</v>
      </c>
      <c r="I56" s="28" t="str">
        <f>'Archivio domande'!H60</f>
        <v>Kyalami</v>
      </c>
      <c r="K56" s="25" t="str">
        <f>IF(L56=TRUE,B56,M56)</f>
        <v>Lo strabismo dello sguardo</v>
      </c>
      <c r="L56" s="25" t="b">
        <f>AND(Formule!$D$54="A",'Crescendo n1'!$C$120="A")</f>
        <v>0</v>
      </c>
      <c r="M56" s="25" t="str">
        <f>IF(N56=TRUE,F56,O56)</f>
        <v>Lo strabismo dello sguardo</v>
      </c>
      <c r="N56" s="25" t="b">
        <f>AND(Formule!$D$54="A",'Crescendo n1'!$C$120="B")</f>
        <v>0</v>
      </c>
      <c r="O56" s="25" t="str">
        <f>IF(P56=TRUE,I56,Q56)</f>
        <v>Lo strabismo dello sguardo</v>
      </c>
      <c r="P56" s="25" t="b">
        <f>AND(Formule!$D$54="A",'Crescendo n1'!$C$120="C")</f>
        <v>0</v>
      </c>
      <c r="Q56" s="25" t="str">
        <f>IF(R56=TRUE,I56,S56)</f>
        <v>Lo strabismo dello sguardo</v>
      </c>
      <c r="R56" s="25" t="b">
        <f>AND(Formule!$D$54="B",'Crescendo n1'!$C$120="A")</f>
        <v>0</v>
      </c>
      <c r="S56" s="25" t="str">
        <f>IF(T56=TRUE,B56,U56)</f>
        <v>Lo strabismo dello sguardo</v>
      </c>
      <c r="T56" s="25" t="b">
        <f>AND(Formule!$D$54="B",'Crescendo n1'!$C$120="B")</f>
        <v>0</v>
      </c>
      <c r="U56" s="25" t="str">
        <f>IF(V56=TRUE,F56,W56)</f>
        <v>Lo strabismo dello sguardo</v>
      </c>
      <c r="V56" s="25" t="b">
        <f>AND(Formule!$D$54="B",'Crescendo n1'!$C$120="C")</f>
        <v>0</v>
      </c>
      <c r="W56" s="25" t="str">
        <f>IF(X56=TRUE,F56,Y56)</f>
        <v>Lo strabismo dello sguardo</v>
      </c>
      <c r="X56" s="25" t="b">
        <f>AND(Formule!$D$54="C",'Crescendo n1'!$C$120="A")</f>
        <v>0</v>
      </c>
      <c r="Y56" s="25" t="str">
        <f>IF(Z56=TRUE,I56,AA56)</f>
        <v>Lo strabismo dello sguardo</v>
      </c>
      <c r="Z56" s="25" t="b">
        <f>AND(Formule!$D$54="C",'Crescendo n1'!$C$120="B")</f>
        <v>0</v>
      </c>
      <c r="AA56" s="25" t="str">
        <f>IF(AB56=TRUE,B56,AC56)</f>
        <v>Lo strabismo dello sguardo</v>
      </c>
      <c r="AB56" s="25" t="b">
        <f>AND(Formule!$D$54="C",'Crescendo n1'!$C124="C")</f>
        <v>0</v>
      </c>
      <c r="AC56" s="25" t="str">
        <f>B56</f>
        <v>Lo strabismo dello sguardo</v>
      </c>
      <c r="AD56" s="29"/>
    </row>
    <row r="57" spans="1:30" ht="14.85" customHeight="1" x14ac:dyDescent="0.2">
      <c r="B57" s="27" t="str">
        <f>'Archivio domande'!B61</f>
        <v>Gli immancabili drappi sullo sfondo</v>
      </c>
      <c r="C57" s="32"/>
      <c r="D57" s="22"/>
      <c r="F57" s="27" t="str">
        <f>'Archivio domande'!E61</f>
        <v>Zulu</v>
      </c>
      <c r="I57" s="28" t="str">
        <f>'Archivio domande'!H61</f>
        <v>Phakisa</v>
      </c>
      <c r="K57" s="25" t="str">
        <f>IF(L57=TRUE,B57,M57)</f>
        <v>Gli immancabili drappi sullo sfondo</v>
      </c>
      <c r="L57" s="25" t="b">
        <f>AND(Formule!$D$54="A",'Crescendo n1'!$C$120="A")</f>
        <v>0</v>
      </c>
      <c r="M57" s="25" t="str">
        <f>IF(N57=TRUE,F57,O57)</f>
        <v>Gli immancabili drappi sullo sfondo</v>
      </c>
      <c r="N57" s="25" t="b">
        <f>AND(Formule!$D$54="A",'Crescendo n1'!$C$120="B")</f>
        <v>0</v>
      </c>
      <c r="O57" s="25" t="str">
        <f>IF(P57=TRUE,I57,Q57)</f>
        <v>Gli immancabili drappi sullo sfondo</v>
      </c>
      <c r="P57" s="25" t="b">
        <f>AND(Formule!$D$54="A",'Crescendo n1'!$C$120="C")</f>
        <v>0</v>
      </c>
      <c r="Q57" s="25" t="str">
        <f>IF(R57=TRUE,I57,S57)</f>
        <v>Gli immancabili drappi sullo sfondo</v>
      </c>
      <c r="R57" s="25" t="b">
        <f>AND(Formule!$D$54="B",'Crescendo n1'!$C$120="A")</f>
        <v>0</v>
      </c>
      <c r="S57" s="25" t="str">
        <f>IF(T57=TRUE,B57,U57)</f>
        <v>Gli immancabili drappi sullo sfondo</v>
      </c>
      <c r="T57" s="25" t="b">
        <f>AND(Formule!$D$54="B",'Crescendo n1'!$C$120="B")</f>
        <v>0</v>
      </c>
      <c r="U57" s="25" t="str">
        <f>IF(V57=TRUE,F57,W57)</f>
        <v>Gli immancabili drappi sullo sfondo</v>
      </c>
      <c r="V57" s="25" t="b">
        <f>AND(Formule!$D$54="B",'Crescendo n1'!$C$120="C")</f>
        <v>0</v>
      </c>
      <c r="W57" s="25" t="str">
        <f>IF(X57=TRUE,F57,Y57)</f>
        <v>Gli immancabili drappi sullo sfondo</v>
      </c>
      <c r="X57" s="25" t="b">
        <f>AND(Formule!$D$54="C",'Crescendo n1'!$C$120="A")</f>
        <v>0</v>
      </c>
      <c r="Y57" s="25" t="str">
        <f>IF(Z57=TRUE,I57,AA57)</f>
        <v>Gli immancabili drappi sullo sfondo</v>
      </c>
      <c r="Z57" s="25" t="b">
        <f>AND(Formule!$D$54="C",'Crescendo n1'!$C$120="B")</f>
        <v>0</v>
      </c>
      <c r="AA57" s="25" t="str">
        <f>IF(AB57=TRUE,B57,AC57)</f>
        <v>Gli immancabili drappi sullo sfondo</v>
      </c>
      <c r="AB57" s="25" t="b">
        <f>AND(Formule!$D$54="C",'Crescendo n1'!$C126="C")</f>
        <v>0</v>
      </c>
      <c r="AC57" s="25" t="str">
        <f>B57</f>
        <v>Gli immancabili drappi sullo sfondo</v>
      </c>
      <c r="AD57" s="29"/>
    </row>
    <row r="58" spans="1:30" ht="14.85" customHeight="1" x14ac:dyDescent="0.2">
      <c r="C58" s="32"/>
      <c r="D58" s="22"/>
    </row>
    <row r="59" spans="1:30" ht="14.85" customHeight="1" x14ac:dyDescent="0.2">
      <c r="C59" s="32"/>
      <c r="D59" s="22" t="s">
        <v>2</v>
      </c>
    </row>
    <row r="60" spans="1:30" ht="14.85" customHeight="1" x14ac:dyDescent="0.2">
      <c r="C60" s="32"/>
    </row>
    <row r="61" spans="1:30" ht="14.85" customHeight="1" x14ac:dyDescent="0.2">
      <c r="C61" s="32"/>
      <c r="D61" s="67">
        <f>IF('Crescendo n1'!C10=Formule!D4,1,0)</f>
        <v>0</v>
      </c>
      <c r="E61" s="31">
        <f>D61</f>
        <v>0</v>
      </c>
    </row>
    <row r="62" spans="1:30" ht="14.85" customHeight="1" x14ac:dyDescent="0.2">
      <c r="C62" s="32" t="b">
        <f t="shared" ref="C62:C72" si="0">AND(D61=1,D62=1)</f>
        <v>0</v>
      </c>
      <c r="D62" s="67">
        <f>IF('Crescendo n1'!C21=Formule!D9,1,0)</f>
        <v>0</v>
      </c>
      <c r="E62" s="31">
        <f t="shared" ref="E62:E72" si="1">IF(C62=FALSE,D62/2,D62)</f>
        <v>0</v>
      </c>
    </row>
    <row r="63" spans="1:30" ht="14.85" customHeight="1" x14ac:dyDescent="0.2">
      <c r="C63" s="32" t="b">
        <f t="shared" si="0"/>
        <v>0</v>
      </c>
      <c r="D63" s="67">
        <f>IF('Crescendo n1'!C32=Formule!D14,1,0)</f>
        <v>0</v>
      </c>
      <c r="E63" s="31">
        <f t="shared" si="1"/>
        <v>0</v>
      </c>
    </row>
    <row r="64" spans="1:30" ht="14.85" customHeight="1" x14ac:dyDescent="0.2">
      <c r="C64" s="32" t="b">
        <f t="shared" si="0"/>
        <v>0</v>
      </c>
      <c r="D64" s="67">
        <f>IF('Crescendo n1'!C43=Formule!D19,1,0)</f>
        <v>0</v>
      </c>
      <c r="E64" s="31">
        <f t="shared" si="1"/>
        <v>0</v>
      </c>
    </row>
    <row r="65" spans="2:9" ht="14.85" customHeight="1" x14ac:dyDescent="0.2">
      <c r="C65" s="32" t="b">
        <f t="shared" si="0"/>
        <v>0</v>
      </c>
      <c r="D65" s="67">
        <f>IF('Crescendo n1'!C54=Formule!D24,1,0)</f>
        <v>0</v>
      </c>
      <c r="E65" s="31">
        <f t="shared" si="1"/>
        <v>0</v>
      </c>
    </row>
    <row r="66" spans="2:9" ht="14.85" customHeight="1" x14ac:dyDescent="0.2">
      <c r="C66" s="32" t="b">
        <f t="shared" si="0"/>
        <v>0</v>
      </c>
      <c r="D66" s="67">
        <f>IF('Crescendo n1'!C65=Formule!D29,1,0)</f>
        <v>0</v>
      </c>
      <c r="E66" s="31">
        <f t="shared" si="1"/>
        <v>0</v>
      </c>
    </row>
    <row r="67" spans="2:9" ht="14.85" customHeight="1" x14ac:dyDescent="0.2">
      <c r="C67" s="32" t="b">
        <f t="shared" si="0"/>
        <v>0</v>
      </c>
      <c r="D67" s="67">
        <f>IF('Crescendo n1'!C76=Formule!D34,1,0)</f>
        <v>0</v>
      </c>
      <c r="E67" s="31">
        <f t="shared" si="1"/>
        <v>0</v>
      </c>
    </row>
    <row r="68" spans="2:9" ht="14.85" customHeight="1" x14ac:dyDescent="0.2">
      <c r="C68" s="32" t="b">
        <f t="shared" si="0"/>
        <v>0</v>
      </c>
      <c r="D68" s="67">
        <f>IF('Crescendo n1'!C87=Formule!D39,1,0)</f>
        <v>0</v>
      </c>
      <c r="E68" s="31">
        <f t="shared" si="1"/>
        <v>0</v>
      </c>
    </row>
    <row r="69" spans="2:9" ht="14.85" customHeight="1" x14ac:dyDescent="0.2">
      <c r="C69" s="32" t="b">
        <f t="shared" si="0"/>
        <v>0</v>
      </c>
      <c r="D69" s="67">
        <f>IF('Crescendo n1'!C98=Formule!D44,1,0)</f>
        <v>0</v>
      </c>
      <c r="E69" s="31">
        <f t="shared" si="1"/>
        <v>0</v>
      </c>
    </row>
    <row r="70" spans="2:9" ht="14.85" customHeight="1" x14ac:dyDescent="0.2">
      <c r="C70" s="32" t="b">
        <f t="shared" si="0"/>
        <v>0</v>
      </c>
      <c r="D70" s="67">
        <f>IF('Crescendo n1'!C109=Formule!D49,1,0)</f>
        <v>0</v>
      </c>
      <c r="E70" s="31">
        <f t="shared" si="1"/>
        <v>0</v>
      </c>
    </row>
    <row r="71" spans="2:9" ht="14.85" customHeight="1" x14ac:dyDescent="0.2">
      <c r="C71" s="32" t="b">
        <f t="shared" si="0"/>
        <v>0</v>
      </c>
      <c r="D71" s="67">
        <f>IF('Crescendo n1'!C120=Formule!D54,1,0)</f>
        <v>0</v>
      </c>
      <c r="E71" s="31">
        <f t="shared" si="1"/>
        <v>0</v>
      </c>
    </row>
    <row r="72" spans="2:9" ht="14.85" customHeight="1" x14ac:dyDescent="0.2">
      <c r="B72" s="28"/>
      <c r="C72" s="32" t="b">
        <f t="shared" si="0"/>
        <v>0</v>
      </c>
      <c r="D72" s="67">
        <f>IF('Crescendo n1'!C131=Formule!D59,1,0)</f>
        <v>0</v>
      </c>
      <c r="E72" s="31">
        <f t="shared" si="1"/>
        <v>0</v>
      </c>
      <c r="F72" s="28"/>
      <c r="I72" s="32"/>
    </row>
    <row r="73" spans="2:9" ht="14.85" customHeight="1" x14ac:dyDescent="0.2">
      <c r="B73" s="25" t="s">
        <v>176</v>
      </c>
      <c r="C73" s="66" t="str">
        <f>IF('Crescendo n1'!D138=12,E73," ")</f>
        <v xml:space="preserve"> </v>
      </c>
      <c r="D73" s="31"/>
      <c r="E73" s="31">
        <f>SUM(E61:E72)</f>
        <v>0</v>
      </c>
      <c r="I73" s="32"/>
    </row>
    <row r="74" spans="2:9" ht="14.85" customHeight="1" x14ac:dyDescent="0.2">
      <c r="C74" s="32"/>
      <c r="I74" s="32"/>
    </row>
    <row r="75" spans="2:9" ht="14.85" customHeight="1" x14ac:dyDescent="0.2">
      <c r="C75" s="32"/>
      <c r="I75" s="32"/>
    </row>
    <row r="76" spans="2:9" ht="14.85" customHeight="1" x14ac:dyDescent="0.2">
      <c r="C76" s="32"/>
      <c r="I76" s="32"/>
    </row>
    <row r="77" spans="2:9" ht="14.85" customHeight="1" x14ac:dyDescent="0.2">
      <c r="B77" s="32"/>
      <c r="C77" s="32"/>
      <c r="F77" s="32"/>
      <c r="I77" s="32"/>
    </row>
    <row r="78" spans="2:9" ht="14.85" customHeight="1" x14ac:dyDescent="0.2">
      <c r="B78" s="32"/>
      <c r="C78" s="32"/>
      <c r="F78" s="32"/>
      <c r="I78" s="32"/>
    </row>
    <row r="79" spans="2:9" ht="14.85" customHeight="1" x14ac:dyDescent="0.2">
      <c r="B79" s="32"/>
      <c r="C79" s="32"/>
      <c r="F79" s="32"/>
      <c r="I79" s="32"/>
    </row>
    <row r="80" spans="2:9" ht="14.85" customHeight="1" x14ac:dyDescent="0.2">
      <c r="B80" s="32"/>
      <c r="C80" s="32"/>
      <c r="F80" s="32"/>
      <c r="I80" s="32"/>
    </row>
    <row r="81" spans="2:9" ht="14.85" customHeight="1" x14ac:dyDescent="0.2">
      <c r="B81" s="32"/>
      <c r="C81" s="32"/>
      <c r="F81" s="32"/>
      <c r="I81" s="32"/>
    </row>
    <row r="82" spans="2:9" ht="14.85" customHeight="1" x14ac:dyDescent="0.2">
      <c r="B82" s="32"/>
      <c r="C82" s="32"/>
      <c r="F82" s="32"/>
      <c r="I82" s="32"/>
    </row>
    <row r="83" spans="2:9" ht="14.85" customHeight="1" x14ac:dyDescent="0.2">
      <c r="B83" s="32"/>
      <c r="C83" s="32"/>
      <c r="F83" s="32"/>
      <c r="I83" s="32"/>
    </row>
    <row r="84" spans="2:9" ht="14.85" customHeight="1" x14ac:dyDescent="0.2">
      <c r="B84" s="32"/>
      <c r="C84" s="32"/>
      <c r="F84" s="32"/>
      <c r="I84" s="32"/>
    </row>
    <row r="85" spans="2:9" ht="14.85" customHeight="1" x14ac:dyDescent="0.2">
      <c r="B85" s="32"/>
      <c r="C85" s="32"/>
      <c r="F85" s="32"/>
      <c r="I85" s="32"/>
    </row>
    <row r="86" spans="2:9" ht="14.85" customHeight="1" x14ac:dyDescent="0.2">
      <c r="B86" s="32"/>
      <c r="C86" s="32"/>
      <c r="F86" s="32"/>
      <c r="I86" s="32"/>
    </row>
    <row r="87" spans="2:9" ht="14.85" customHeight="1" x14ac:dyDescent="0.2">
      <c r="B87" s="32"/>
      <c r="C87" s="32"/>
      <c r="F87" s="32"/>
      <c r="I87" s="32"/>
    </row>
    <row r="88" spans="2:9" ht="14.85" customHeight="1" x14ac:dyDescent="0.2">
      <c r="B88" s="32"/>
      <c r="C88" s="32"/>
      <c r="F88" s="32"/>
      <c r="I88" s="32"/>
    </row>
    <row r="89" spans="2:9" ht="14.85" customHeight="1" x14ac:dyDescent="0.2">
      <c r="B89" s="32"/>
      <c r="C89" s="32"/>
      <c r="F89" s="32"/>
      <c r="I89" s="32"/>
    </row>
    <row r="90" spans="2:9" ht="14.85" customHeight="1" x14ac:dyDescent="0.2">
      <c r="B90" s="32"/>
      <c r="C90" s="32"/>
      <c r="F90" s="32"/>
      <c r="I90" s="32"/>
    </row>
    <row r="91" spans="2:9" ht="14.85" customHeight="1" x14ac:dyDescent="0.2">
      <c r="B91" s="32"/>
      <c r="C91" s="32"/>
      <c r="F91" s="32"/>
      <c r="I91" s="32"/>
    </row>
    <row r="92" spans="2:9" ht="14.85" customHeight="1" x14ac:dyDescent="0.2">
      <c r="B92" s="32"/>
      <c r="C92" s="32"/>
      <c r="F92" s="32"/>
      <c r="I92" s="32"/>
    </row>
    <row r="93" spans="2:9" ht="14.85" customHeight="1" x14ac:dyDescent="0.2">
      <c r="B93" s="32"/>
      <c r="C93" s="32"/>
      <c r="F93" s="32"/>
      <c r="I93" s="32"/>
    </row>
    <row r="94" spans="2:9" ht="14.85" customHeight="1" x14ac:dyDescent="0.2">
      <c r="B94" s="32"/>
      <c r="C94" s="32"/>
      <c r="F94" s="32"/>
      <c r="I94" s="32"/>
    </row>
    <row r="95" spans="2:9" ht="14.85" customHeight="1" x14ac:dyDescent="0.2">
      <c r="B95" s="32"/>
      <c r="C95" s="32"/>
      <c r="F95" s="32"/>
      <c r="I95" s="32"/>
    </row>
    <row r="96" spans="2:9" ht="14.85" customHeight="1" x14ac:dyDescent="0.2">
      <c r="B96" s="32"/>
      <c r="C96" s="32"/>
      <c r="F96" s="32"/>
      <c r="I96" s="32"/>
    </row>
    <row r="97" spans="2:9" ht="14.85" customHeight="1" x14ac:dyDescent="0.2">
      <c r="B97" s="32"/>
      <c r="C97" s="32"/>
      <c r="F97" s="32"/>
      <c r="I97" s="32"/>
    </row>
    <row r="98" spans="2:9" ht="14.85" customHeight="1" x14ac:dyDescent="0.2">
      <c r="B98" s="32"/>
      <c r="C98" s="32"/>
      <c r="F98" s="32"/>
      <c r="I98" s="32"/>
    </row>
    <row r="99" spans="2:9" ht="14.85" customHeight="1" x14ac:dyDescent="0.2">
      <c r="B99" s="32"/>
      <c r="C99" s="32"/>
      <c r="F99" s="32"/>
      <c r="I99" s="32"/>
    </row>
    <row r="100" spans="2:9" ht="14.85" customHeight="1" x14ac:dyDescent="0.2">
      <c r="B100" s="32"/>
      <c r="C100" s="32"/>
      <c r="F100" s="32"/>
      <c r="I100" s="32"/>
    </row>
    <row r="101" spans="2:9" ht="14.85" customHeight="1" x14ac:dyDescent="0.2">
      <c r="B101" s="32"/>
      <c r="C101" s="32"/>
      <c r="F101" s="32"/>
      <c r="I101" s="32"/>
    </row>
    <row r="102" spans="2:9" ht="14.85" customHeight="1" x14ac:dyDescent="0.2">
      <c r="B102" s="32"/>
      <c r="C102" s="32"/>
      <c r="F102" s="32"/>
      <c r="I102" s="32"/>
    </row>
    <row r="103" spans="2:9" ht="14.85" customHeight="1" x14ac:dyDescent="0.2">
      <c r="B103" s="32"/>
      <c r="C103" s="32"/>
      <c r="F103" s="32"/>
      <c r="I103" s="32"/>
    </row>
    <row r="104" spans="2:9" ht="14.85" customHeight="1" x14ac:dyDescent="0.2">
      <c r="B104" s="32"/>
      <c r="C104" s="32"/>
      <c r="F104" s="32"/>
      <c r="I104" s="32"/>
    </row>
    <row r="105" spans="2:9" ht="14.85" customHeight="1" x14ac:dyDescent="0.2">
      <c r="B105" s="32"/>
      <c r="C105" s="32"/>
      <c r="F105" s="32"/>
      <c r="I105" s="32"/>
    </row>
    <row r="106" spans="2:9" ht="14.85" customHeight="1" x14ac:dyDescent="0.2">
      <c r="B106" s="32"/>
      <c r="C106" s="32"/>
      <c r="F106" s="32"/>
      <c r="I106" s="32"/>
    </row>
    <row r="107" spans="2:9" ht="14.85" customHeight="1" x14ac:dyDescent="0.2">
      <c r="B107" s="32"/>
      <c r="C107" s="32"/>
      <c r="F107" s="32"/>
      <c r="I107" s="32"/>
    </row>
    <row r="108" spans="2:9" ht="14.85" customHeight="1" x14ac:dyDescent="0.2">
      <c r="B108" s="32"/>
      <c r="C108" s="32"/>
      <c r="F108" s="32"/>
      <c r="I108" s="32"/>
    </row>
    <row r="109" spans="2:9" ht="14.85" customHeight="1" x14ac:dyDescent="0.2">
      <c r="B109" s="32"/>
      <c r="C109" s="32"/>
      <c r="F109" s="32"/>
      <c r="I109" s="32"/>
    </row>
    <row r="110" spans="2:9" ht="14.85" customHeight="1" x14ac:dyDescent="0.2">
      <c r="B110" s="32"/>
      <c r="C110" s="32"/>
      <c r="F110" s="32"/>
      <c r="I110" s="32"/>
    </row>
    <row r="111" spans="2:9" ht="14.85" customHeight="1" x14ac:dyDescent="0.2">
      <c r="B111" s="32"/>
      <c r="C111" s="32"/>
      <c r="F111" s="32"/>
      <c r="I111" s="32"/>
    </row>
    <row r="112" spans="2:9" ht="14.85" customHeight="1" x14ac:dyDescent="0.2">
      <c r="B112" s="32"/>
      <c r="C112" s="32"/>
      <c r="F112" s="32"/>
      <c r="I112" s="32"/>
    </row>
    <row r="113" spans="2:9" ht="14.85" customHeight="1" x14ac:dyDescent="0.2">
      <c r="B113" s="32"/>
      <c r="C113" s="32"/>
      <c r="F113" s="32"/>
      <c r="I113" s="32"/>
    </row>
    <row r="114" spans="2:9" ht="14.85" customHeight="1" x14ac:dyDescent="0.2">
      <c r="B114" s="32"/>
      <c r="C114" s="32"/>
      <c r="F114" s="32"/>
      <c r="I114" s="32"/>
    </row>
    <row r="115" spans="2:9" ht="14.85" customHeight="1" x14ac:dyDescent="0.2">
      <c r="B115" s="32"/>
      <c r="C115" s="32"/>
      <c r="F115" s="32"/>
      <c r="I115" s="32"/>
    </row>
    <row r="116" spans="2:9" ht="14.85" customHeight="1" x14ac:dyDescent="0.2">
      <c r="B116" s="32"/>
      <c r="C116" s="32"/>
      <c r="F116" s="32"/>
      <c r="I116" s="32"/>
    </row>
    <row r="117" spans="2:9" ht="14.85" customHeight="1" x14ac:dyDescent="0.2">
      <c r="B117" s="32"/>
      <c r="C117" s="32"/>
      <c r="F117" s="32"/>
      <c r="I117" s="32"/>
    </row>
    <row r="118" spans="2:9" ht="14.85" customHeight="1" x14ac:dyDescent="0.2">
      <c r="B118" s="32"/>
      <c r="C118" s="32"/>
      <c r="F118" s="32"/>
      <c r="I118" s="32"/>
    </row>
    <row r="119" spans="2:9" ht="14.85" customHeight="1" x14ac:dyDescent="0.2">
      <c r="B119" s="32"/>
      <c r="C119" s="32"/>
      <c r="F119" s="32"/>
      <c r="I119" s="32"/>
    </row>
    <row r="120" spans="2:9" ht="14.85" customHeight="1" x14ac:dyDescent="0.2">
      <c r="B120" s="32"/>
      <c r="C120" s="32"/>
      <c r="F120" s="32"/>
      <c r="I120" s="32"/>
    </row>
    <row r="121" spans="2:9" ht="14.85" customHeight="1" x14ac:dyDescent="0.2">
      <c r="B121" s="32"/>
      <c r="C121" s="32"/>
      <c r="F121" s="32"/>
      <c r="I121" s="32"/>
    </row>
    <row r="122" spans="2:9" ht="14.85" customHeight="1" x14ac:dyDescent="0.2">
      <c r="B122" s="32"/>
      <c r="C122" s="32"/>
      <c r="F122" s="32"/>
      <c r="I122" s="32"/>
    </row>
    <row r="123" spans="2:9" ht="14.85" customHeight="1" x14ac:dyDescent="0.2">
      <c r="B123" s="32"/>
      <c r="C123" s="32"/>
      <c r="F123" s="32"/>
      <c r="I123" s="32"/>
    </row>
    <row r="124" spans="2:9" ht="14.85" customHeight="1" x14ac:dyDescent="0.2">
      <c r="B124" s="32"/>
      <c r="C124" s="32"/>
      <c r="F124" s="32"/>
      <c r="I124" s="32"/>
    </row>
    <row r="125" spans="2:9" ht="14.85" customHeight="1" x14ac:dyDescent="0.2">
      <c r="B125" s="32"/>
      <c r="C125" s="32"/>
      <c r="F125" s="32"/>
      <c r="I125" s="32"/>
    </row>
    <row r="126" spans="2:9" ht="14.85" customHeight="1" x14ac:dyDescent="0.2">
      <c r="B126" s="32"/>
      <c r="C126" s="32"/>
      <c r="F126" s="32"/>
      <c r="I126" s="32"/>
    </row>
    <row r="127" spans="2:9" ht="14.85" customHeight="1" x14ac:dyDescent="0.2">
      <c r="B127" s="32"/>
      <c r="C127" s="32"/>
      <c r="F127" s="32"/>
      <c r="I127" s="32"/>
    </row>
    <row r="128" spans="2:9" ht="14.85" customHeight="1" x14ac:dyDescent="0.2">
      <c r="B128" s="32"/>
      <c r="C128" s="32"/>
      <c r="F128" s="32"/>
      <c r="I128" s="32"/>
    </row>
    <row r="129" spans="2:9" ht="14.85" customHeight="1" x14ac:dyDescent="0.2">
      <c r="B129" s="32"/>
      <c r="C129" s="32"/>
      <c r="F129" s="32"/>
      <c r="I129" s="32"/>
    </row>
    <row r="130" spans="2:9" ht="14.85" customHeight="1" x14ac:dyDescent="0.2">
      <c r="B130" s="32"/>
      <c r="C130" s="32"/>
      <c r="F130" s="32"/>
      <c r="I130" s="32"/>
    </row>
    <row r="131" spans="2:9" ht="14.85" customHeight="1" x14ac:dyDescent="0.2">
      <c r="B131" s="32"/>
      <c r="C131" s="32"/>
      <c r="F131" s="32"/>
      <c r="I131" s="32"/>
    </row>
    <row r="132" spans="2:9" ht="14.85" customHeight="1" x14ac:dyDescent="0.2">
      <c r="B132" s="32"/>
      <c r="C132" s="32"/>
      <c r="F132" s="32"/>
      <c r="I132" s="32"/>
    </row>
    <row r="133" spans="2:9" ht="14.85" customHeight="1" x14ac:dyDescent="0.2">
      <c r="B133" s="32"/>
      <c r="C133" s="32"/>
      <c r="F133" s="32"/>
      <c r="I133" s="32"/>
    </row>
    <row r="134" spans="2:9" ht="14.85" customHeight="1" x14ac:dyDescent="0.2">
      <c r="B134" s="32"/>
      <c r="C134" s="32"/>
      <c r="F134" s="32"/>
      <c r="I134" s="32"/>
    </row>
    <row r="135" spans="2:9" ht="14.85" customHeight="1" x14ac:dyDescent="0.2">
      <c r="B135" s="32"/>
      <c r="C135" s="32"/>
      <c r="F135" s="32"/>
      <c r="I135" s="32"/>
    </row>
    <row r="136" spans="2:9" ht="14.85" customHeight="1" x14ac:dyDescent="0.2">
      <c r="B136" s="32"/>
      <c r="C136" s="32"/>
      <c r="F136" s="32"/>
      <c r="I136" s="32"/>
    </row>
    <row r="137" spans="2:9" ht="14.85" customHeight="1" x14ac:dyDescent="0.2">
      <c r="B137" s="32"/>
      <c r="C137" s="32"/>
      <c r="F137" s="32"/>
      <c r="I137" s="32"/>
    </row>
    <row r="138" spans="2:9" ht="14.85" customHeight="1" x14ac:dyDescent="0.2">
      <c r="B138" s="32"/>
      <c r="C138" s="32"/>
      <c r="F138" s="32"/>
      <c r="I138" s="32"/>
    </row>
    <row r="139" spans="2:9" ht="14.85" customHeight="1" x14ac:dyDescent="0.2">
      <c r="B139" s="32"/>
      <c r="C139" s="32"/>
      <c r="F139" s="32"/>
      <c r="I139" s="32"/>
    </row>
    <row r="140" spans="2:9" ht="14.85" customHeight="1" x14ac:dyDescent="0.2">
      <c r="B140" s="32"/>
      <c r="C140" s="32"/>
      <c r="F140" s="32"/>
      <c r="I140" s="32"/>
    </row>
    <row r="141" spans="2:9" ht="14.85" customHeight="1" x14ac:dyDescent="0.2">
      <c r="B141" s="32"/>
      <c r="C141" s="32"/>
      <c r="F141" s="32"/>
      <c r="I141" s="32"/>
    </row>
    <row r="142" spans="2:9" ht="14.85" customHeight="1" x14ac:dyDescent="0.2">
      <c r="B142" s="32"/>
      <c r="C142" s="32"/>
      <c r="F142" s="32"/>
      <c r="I142" s="32"/>
    </row>
    <row r="143" spans="2:9" ht="14.85" customHeight="1" x14ac:dyDescent="0.2">
      <c r="B143" s="32"/>
      <c r="C143" s="32"/>
      <c r="F143" s="32"/>
      <c r="I143" s="32"/>
    </row>
    <row r="144" spans="2:9" ht="14.85" customHeight="1" x14ac:dyDescent="0.2">
      <c r="B144" s="32"/>
      <c r="C144" s="32"/>
      <c r="F144" s="32"/>
      <c r="I144" s="32"/>
    </row>
    <row r="145" spans="2:9" ht="14.85" customHeight="1" x14ac:dyDescent="0.2">
      <c r="B145" s="32"/>
      <c r="C145" s="32"/>
      <c r="F145" s="32"/>
      <c r="I145" s="32"/>
    </row>
    <row r="146" spans="2:9" ht="14.85" customHeight="1" x14ac:dyDescent="0.2">
      <c r="B146" s="32"/>
      <c r="C146" s="32"/>
      <c r="F146" s="32"/>
      <c r="I146" s="32"/>
    </row>
    <row r="147" spans="2:9" ht="14.85" customHeight="1" x14ac:dyDescent="0.2">
      <c r="B147" s="32"/>
      <c r="C147" s="32"/>
      <c r="F147" s="32"/>
      <c r="I147" s="32"/>
    </row>
    <row r="148" spans="2:9" ht="14.85" customHeight="1" x14ac:dyDescent="0.2">
      <c r="B148" s="32"/>
      <c r="C148" s="32"/>
      <c r="F148" s="32"/>
      <c r="I148" s="32"/>
    </row>
    <row r="149" spans="2:9" ht="14.85" customHeight="1" x14ac:dyDescent="0.2">
      <c r="B149" s="32"/>
      <c r="C149" s="32"/>
      <c r="F149" s="32"/>
      <c r="I149" s="32"/>
    </row>
    <row r="150" spans="2:9" ht="14.85" customHeight="1" x14ac:dyDescent="0.2">
      <c r="B150" s="32"/>
      <c r="C150" s="32"/>
      <c r="F150" s="32"/>
      <c r="I150" s="32"/>
    </row>
    <row r="151" spans="2:9" ht="14.85" customHeight="1" x14ac:dyDescent="0.2">
      <c r="B151" s="32"/>
      <c r="C151" s="32"/>
      <c r="F151" s="32"/>
      <c r="I151" s="32"/>
    </row>
    <row r="152" spans="2:9" ht="14.85" customHeight="1" x14ac:dyDescent="0.2">
      <c r="B152" s="32"/>
      <c r="C152" s="32"/>
      <c r="F152" s="32"/>
      <c r="I152" s="32"/>
    </row>
    <row r="153" spans="2:9" ht="14.85" customHeight="1" x14ac:dyDescent="0.2">
      <c r="B153" s="32"/>
      <c r="C153" s="32"/>
      <c r="F153" s="32"/>
      <c r="I153" s="32"/>
    </row>
    <row r="154" spans="2:9" ht="14.85" customHeight="1" x14ac:dyDescent="0.2">
      <c r="B154" s="32"/>
      <c r="C154" s="32"/>
      <c r="F154" s="32"/>
      <c r="I154" s="32"/>
    </row>
    <row r="155" spans="2:9" ht="14.85" customHeight="1" x14ac:dyDescent="0.2">
      <c r="B155" s="32"/>
      <c r="C155" s="32"/>
      <c r="F155" s="32"/>
      <c r="I155" s="32"/>
    </row>
    <row r="156" spans="2:9" ht="14.85" customHeight="1" x14ac:dyDescent="0.2">
      <c r="B156" s="32"/>
      <c r="C156" s="32"/>
      <c r="F156" s="32"/>
      <c r="I156" s="32"/>
    </row>
    <row r="157" spans="2:9" ht="14.85" customHeight="1" x14ac:dyDescent="0.2">
      <c r="B157" s="32"/>
      <c r="C157" s="32"/>
      <c r="F157" s="32"/>
      <c r="I157" s="32"/>
    </row>
    <row r="158" spans="2:9" ht="14.85" customHeight="1" x14ac:dyDescent="0.2">
      <c r="B158" s="32"/>
      <c r="C158" s="32"/>
      <c r="F158" s="32"/>
      <c r="I158" s="32"/>
    </row>
    <row r="159" spans="2:9" ht="14.85" customHeight="1" x14ac:dyDescent="0.2">
      <c r="B159" s="32"/>
      <c r="C159" s="32"/>
      <c r="F159" s="32"/>
      <c r="I159" s="32"/>
    </row>
    <row r="160" spans="2:9" ht="14.85" customHeight="1" x14ac:dyDescent="0.2">
      <c r="B160" s="32"/>
      <c r="C160" s="32"/>
      <c r="F160" s="32"/>
      <c r="I160" s="32"/>
    </row>
    <row r="161" spans="2:9" ht="14.85" customHeight="1" x14ac:dyDescent="0.2">
      <c r="B161" s="32"/>
      <c r="C161" s="32"/>
      <c r="F161" s="32"/>
      <c r="I161" s="32"/>
    </row>
    <row r="162" spans="2:9" ht="14.85" customHeight="1" x14ac:dyDescent="0.2">
      <c r="B162" s="32"/>
      <c r="C162" s="32"/>
      <c r="F162" s="32"/>
      <c r="I162" s="32"/>
    </row>
    <row r="163" spans="2:9" ht="14.85" customHeight="1" x14ac:dyDescent="0.2">
      <c r="B163" s="32"/>
      <c r="C163" s="32"/>
      <c r="F163" s="32"/>
      <c r="I163" s="32"/>
    </row>
    <row r="164" spans="2:9" ht="14.85" customHeight="1" x14ac:dyDescent="0.2">
      <c r="B164" s="32"/>
      <c r="C164" s="32"/>
      <c r="F164" s="32"/>
      <c r="I164" s="32"/>
    </row>
    <row r="165" spans="2:9" ht="14.85" customHeight="1" x14ac:dyDescent="0.2">
      <c r="B165" s="32"/>
      <c r="C165" s="32"/>
      <c r="F165" s="32"/>
      <c r="I165" s="32"/>
    </row>
    <row r="166" spans="2:9" ht="14.85" customHeight="1" x14ac:dyDescent="0.2">
      <c r="B166" s="32"/>
      <c r="C166" s="32"/>
      <c r="F166" s="32"/>
      <c r="I166" s="32"/>
    </row>
    <row r="167" spans="2:9" ht="14.85" customHeight="1" x14ac:dyDescent="0.2">
      <c r="B167" s="32"/>
      <c r="C167" s="32"/>
      <c r="F167" s="32"/>
      <c r="I167" s="32"/>
    </row>
    <row r="168" spans="2:9" ht="14.85" customHeight="1" x14ac:dyDescent="0.2">
      <c r="B168" s="32"/>
      <c r="C168" s="32"/>
      <c r="F168" s="32"/>
      <c r="I168" s="32"/>
    </row>
    <row r="169" spans="2:9" ht="14.85" customHeight="1" x14ac:dyDescent="0.2">
      <c r="B169" s="32"/>
      <c r="C169" s="32"/>
      <c r="F169" s="32"/>
      <c r="I169" s="32"/>
    </row>
    <row r="170" spans="2:9" ht="14.85" customHeight="1" x14ac:dyDescent="0.2">
      <c r="B170" s="32"/>
      <c r="C170" s="32"/>
      <c r="F170" s="32"/>
      <c r="I170" s="32"/>
    </row>
    <row r="171" spans="2:9" ht="14.85" customHeight="1" x14ac:dyDescent="0.2">
      <c r="B171" s="32"/>
      <c r="C171" s="32"/>
      <c r="F171" s="32"/>
      <c r="I171" s="32"/>
    </row>
    <row r="172" spans="2:9" ht="14.85" customHeight="1" x14ac:dyDescent="0.2">
      <c r="B172" s="32"/>
      <c r="C172" s="32"/>
      <c r="F172" s="32"/>
      <c r="I172" s="32"/>
    </row>
    <row r="173" spans="2:9" ht="14.85" customHeight="1" x14ac:dyDescent="0.2">
      <c r="B173" s="32"/>
      <c r="C173" s="32"/>
      <c r="F173" s="32"/>
      <c r="I173" s="32"/>
    </row>
    <row r="174" spans="2:9" ht="14.85" customHeight="1" x14ac:dyDescent="0.2">
      <c r="B174" s="32"/>
      <c r="C174" s="32"/>
      <c r="F174" s="32"/>
      <c r="I174" s="32"/>
    </row>
    <row r="175" spans="2:9" ht="14.85" customHeight="1" x14ac:dyDescent="0.2">
      <c r="B175" s="32"/>
      <c r="C175" s="32"/>
      <c r="F175" s="32"/>
      <c r="I175" s="32"/>
    </row>
    <row r="176" spans="2:9" ht="14.85" customHeight="1" x14ac:dyDescent="0.2">
      <c r="B176" s="32"/>
      <c r="C176" s="32"/>
      <c r="F176" s="32"/>
      <c r="I176" s="32"/>
    </row>
    <row r="177" spans="2:9" ht="14.85" customHeight="1" x14ac:dyDescent="0.2">
      <c r="B177" s="32"/>
      <c r="C177" s="32"/>
      <c r="F177" s="32"/>
      <c r="I177" s="32"/>
    </row>
    <row r="178" spans="2:9" ht="14.85" customHeight="1" x14ac:dyDescent="0.2">
      <c r="B178" s="32"/>
      <c r="C178" s="32"/>
      <c r="F178" s="32"/>
      <c r="I178" s="32"/>
    </row>
    <row r="179" spans="2:9" ht="14.85" customHeight="1" x14ac:dyDescent="0.2">
      <c r="B179" s="32"/>
      <c r="C179" s="32"/>
      <c r="F179" s="32"/>
      <c r="I179" s="32"/>
    </row>
    <row r="180" spans="2:9" ht="14.85" customHeight="1" x14ac:dyDescent="0.2">
      <c r="B180" s="32"/>
      <c r="C180" s="32"/>
      <c r="F180" s="32"/>
      <c r="I180" s="32"/>
    </row>
    <row r="181" spans="2:9" ht="14.85" customHeight="1" x14ac:dyDescent="0.2">
      <c r="B181" s="32"/>
      <c r="C181" s="32"/>
      <c r="F181" s="32"/>
      <c r="I181" s="32"/>
    </row>
    <row r="182" spans="2:9" ht="14.85" customHeight="1" x14ac:dyDescent="0.2">
      <c r="B182" s="32"/>
      <c r="C182" s="32"/>
      <c r="F182" s="32"/>
      <c r="I182" s="32"/>
    </row>
    <row r="183" spans="2:9" ht="14.85" customHeight="1" x14ac:dyDescent="0.2">
      <c r="B183" s="32"/>
      <c r="C183" s="32"/>
      <c r="F183" s="32"/>
      <c r="I183" s="32"/>
    </row>
    <row r="184" spans="2:9" ht="14.85" customHeight="1" x14ac:dyDescent="0.2">
      <c r="B184" s="32"/>
      <c r="C184" s="32"/>
      <c r="F184" s="32"/>
      <c r="I184" s="32"/>
    </row>
    <row r="185" spans="2:9" ht="14.85" customHeight="1" x14ac:dyDescent="0.2">
      <c r="B185" s="32"/>
      <c r="C185" s="32"/>
      <c r="F185" s="32"/>
      <c r="I185" s="32"/>
    </row>
    <row r="186" spans="2:9" ht="14.85" customHeight="1" x14ac:dyDescent="0.2">
      <c r="B186" s="32"/>
      <c r="C186" s="32"/>
      <c r="F186" s="32"/>
      <c r="I186" s="32"/>
    </row>
    <row r="187" spans="2:9" ht="14.85" customHeight="1" x14ac:dyDescent="0.2">
      <c r="B187" s="32"/>
      <c r="C187" s="32"/>
      <c r="F187" s="32"/>
      <c r="I187" s="32"/>
    </row>
    <row r="188" spans="2:9" ht="14.85" customHeight="1" x14ac:dyDescent="0.2">
      <c r="B188" s="32"/>
      <c r="C188" s="32"/>
      <c r="F188" s="32"/>
      <c r="I188" s="32"/>
    </row>
    <row r="189" spans="2:9" ht="14.85" customHeight="1" x14ac:dyDescent="0.2">
      <c r="B189" s="32"/>
      <c r="C189" s="32"/>
      <c r="F189" s="32"/>
      <c r="I189" s="32"/>
    </row>
    <row r="190" spans="2:9" ht="14.85" customHeight="1" x14ac:dyDescent="0.2">
      <c r="B190" s="32"/>
      <c r="C190" s="32"/>
      <c r="F190" s="32"/>
      <c r="I190" s="32"/>
    </row>
  </sheetData>
  <sheetProtection algorithmName="SHA-512" hashValue="JQfDthGgI99j8Py+xS+pALVdoLdWymTrkekhzlF8uOJnYbpgCB2Qfp0O6zLrwTnr6YgxQxw5Qv3C3jT+/GnrGw==" saltValue="6SI0rOfy23ms4+bG/GkfDg==" spinCount="100000" sheet="1" objects="1" selectLockedCells="1" selectUnlockedCells="1"/>
  <mergeCells count="3">
    <mergeCell ref="D1:D2"/>
    <mergeCell ref="G5:G7"/>
    <mergeCell ref="G1:G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&amp;CPagina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5"/>
  <sheetViews>
    <sheetView workbookViewId="0">
      <selection activeCell="B2" sqref="B2"/>
    </sheetView>
  </sheetViews>
  <sheetFormatPr defaultRowHeight="12.75" x14ac:dyDescent="0.2"/>
  <cols>
    <col min="1" max="1" width="4.28515625" style="1" bestFit="1" customWidth="1"/>
    <col min="2" max="2" width="39.85546875" style="5" customWidth="1"/>
    <col min="3" max="3" width="2.28515625" bestFit="1" customWidth="1"/>
    <col min="4" max="4" width="4.28515625" style="62" bestFit="1" customWidth="1"/>
    <col min="5" max="5" width="39.85546875" style="5" customWidth="1"/>
    <col min="6" max="6" width="2.28515625" bestFit="1" customWidth="1"/>
    <col min="7" max="7" width="4.28515625" style="62" bestFit="1" customWidth="1"/>
    <col min="8" max="8" width="39.85546875" style="5" customWidth="1"/>
    <col min="9" max="9" width="2.28515625" bestFit="1" customWidth="1"/>
  </cols>
  <sheetData>
    <row r="1" spans="1:9" x14ac:dyDescent="0.2">
      <c r="A1" s="4"/>
      <c r="D1" s="56"/>
      <c r="G1" s="56"/>
    </row>
    <row r="2" spans="1:9" x14ac:dyDescent="0.2">
      <c r="A2" s="4"/>
      <c r="B2" s="27"/>
      <c r="C2" s="59"/>
      <c r="D2" s="56"/>
      <c r="E2" s="27"/>
      <c r="F2" s="59"/>
      <c r="G2" s="56"/>
      <c r="H2" s="27"/>
      <c r="I2" s="59"/>
    </row>
    <row r="3" spans="1:9" ht="28.5" x14ac:dyDescent="0.2">
      <c r="A3" s="9" t="s">
        <v>9</v>
      </c>
      <c r="B3" s="60" t="s">
        <v>3</v>
      </c>
      <c r="C3" s="59"/>
      <c r="D3" s="56"/>
      <c r="E3" s="60"/>
      <c r="F3" s="59"/>
      <c r="G3" s="56"/>
      <c r="H3" s="60"/>
      <c r="I3" s="59"/>
    </row>
    <row r="4" spans="1:9" x14ac:dyDescent="0.2">
      <c r="A4" s="6" t="s">
        <v>0</v>
      </c>
      <c r="B4" s="28" t="s">
        <v>4</v>
      </c>
      <c r="C4" s="53" t="s">
        <v>0</v>
      </c>
      <c r="D4" s="55"/>
      <c r="E4" s="28"/>
      <c r="F4" s="53"/>
      <c r="G4" s="55"/>
      <c r="H4" s="28"/>
      <c r="I4" s="59"/>
    </row>
    <row r="5" spans="1:9" x14ac:dyDescent="0.2">
      <c r="A5" s="6" t="s">
        <v>2</v>
      </c>
      <c r="B5" s="28" t="s">
        <v>5</v>
      </c>
      <c r="C5" s="53"/>
      <c r="D5" s="55"/>
      <c r="E5" s="28"/>
      <c r="F5" s="53"/>
      <c r="G5" s="55"/>
      <c r="H5" s="28"/>
      <c r="I5" s="59"/>
    </row>
    <row r="6" spans="1:9" x14ac:dyDescent="0.2">
      <c r="A6" s="6" t="s">
        <v>1</v>
      </c>
      <c r="B6" s="28" t="s">
        <v>6</v>
      </c>
      <c r="C6" s="53"/>
      <c r="D6" s="55"/>
      <c r="E6" s="28"/>
      <c r="F6" s="53"/>
      <c r="G6" s="55"/>
      <c r="H6" s="28"/>
      <c r="I6" s="59"/>
    </row>
    <row r="7" spans="1:9" x14ac:dyDescent="0.2">
      <c r="A7" s="4"/>
      <c r="B7" s="27"/>
      <c r="C7" s="59"/>
      <c r="D7" s="55"/>
      <c r="E7" s="27"/>
      <c r="F7" s="59"/>
      <c r="G7" s="55"/>
      <c r="H7" s="27"/>
      <c r="I7" s="59"/>
    </row>
    <row r="8" spans="1:9" ht="42.75" x14ac:dyDescent="0.2">
      <c r="A8" s="9" t="s">
        <v>23</v>
      </c>
      <c r="B8" s="60" t="s">
        <v>11</v>
      </c>
      <c r="C8" s="59"/>
      <c r="D8" s="57" t="s">
        <v>10</v>
      </c>
      <c r="E8" s="60" t="s">
        <v>183</v>
      </c>
      <c r="F8" s="59"/>
      <c r="G8" s="57" t="s">
        <v>17</v>
      </c>
      <c r="H8" s="60" t="s">
        <v>27</v>
      </c>
      <c r="I8" s="59"/>
    </row>
    <row r="9" spans="1:9" x14ac:dyDescent="0.2">
      <c r="A9" s="6" t="s">
        <v>0</v>
      </c>
      <c r="B9" s="27" t="s">
        <v>13</v>
      </c>
      <c r="C9" s="53" t="s">
        <v>1</v>
      </c>
      <c r="D9" s="58" t="s">
        <v>0</v>
      </c>
      <c r="E9" s="27" t="s">
        <v>184</v>
      </c>
      <c r="F9" s="53" t="s">
        <v>1</v>
      </c>
      <c r="G9" s="58" t="s">
        <v>0</v>
      </c>
      <c r="H9" s="27" t="s">
        <v>29</v>
      </c>
      <c r="I9" s="53" t="s">
        <v>1</v>
      </c>
    </row>
    <row r="10" spans="1:9" x14ac:dyDescent="0.2">
      <c r="A10" s="6" t="s">
        <v>2</v>
      </c>
      <c r="B10" s="27" t="s">
        <v>14</v>
      </c>
      <c r="C10" s="53"/>
      <c r="D10" s="58" t="s">
        <v>2</v>
      </c>
      <c r="E10" s="27" t="s">
        <v>185</v>
      </c>
      <c r="F10" s="53"/>
      <c r="G10" s="58" t="s">
        <v>2</v>
      </c>
      <c r="H10" s="27" t="s">
        <v>30</v>
      </c>
      <c r="I10" s="53"/>
    </row>
    <row r="11" spans="1:9" x14ac:dyDescent="0.2">
      <c r="A11" s="6" t="s">
        <v>1</v>
      </c>
      <c r="B11" s="27" t="s">
        <v>12</v>
      </c>
      <c r="C11" s="53"/>
      <c r="D11" s="58" t="s">
        <v>1</v>
      </c>
      <c r="E11" s="27" t="s">
        <v>186</v>
      </c>
      <c r="F11" s="53"/>
      <c r="G11" s="58" t="s">
        <v>1</v>
      </c>
      <c r="H11" s="27" t="s">
        <v>28</v>
      </c>
      <c r="I11" s="53"/>
    </row>
    <row r="12" spans="1:9" x14ac:dyDescent="0.2">
      <c r="A12" s="4"/>
      <c r="B12" s="27"/>
      <c r="C12" s="59"/>
      <c r="D12" s="56"/>
      <c r="E12" s="27"/>
      <c r="F12" s="59"/>
      <c r="G12" s="56"/>
      <c r="H12" s="27"/>
      <c r="I12" s="59"/>
    </row>
    <row r="13" spans="1:9" ht="28.5" x14ac:dyDescent="0.2">
      <c r="A13" s="9" t="s">
        <v>24</v>
      </c>
      <c r="B13" s="60" t="s">
        <v>19</v>
      </c>
      <c r="C13" s="59"/>
      <c r="D13" s="57" t="s">
        <v>25</v>
      </c>
      <c r="E13" s="60" t="s">
        <v>31</v>
      </c>
      <c r="F13" s="59"/>
      <c r="G13" s="57" t="s">
        <v>26</v>
      </c>
      <c r="H13" s="60" t="s">
        <v>180</v>
      </c>
      <c r="I13" s="59"/>
    </row>
    <row r="14" spans="1:9" x14ac:dyDescent="0.2">
      <c r="A14" s="6" t="s">
        <v>0</v>
      </c>
      <c r="B14" s="27" t="s">
        <v>18</v>
      </c>
      <c r="C14" s="53" t="s">
        <v>0</v>
      </c>
      <c r="D14" s="58" t="s">
        <v>0</v>
      </c>
      <c r="E14" s="27" t="s">
        <v>32</v>
      </c>
      <c r="F14" s="53" t="s">
        <v>0</v>
      </c>
      <c r="G14" s="58" t="s">
        <v>0</v>
      </c>
      <c r="H14" s="27" t="s">
        <v>34</v>
      </c>
      <c r="I14" s="53" t="s">
        <v>0</v>
      </c>
    </row>
    <row r="15" spans="1:9" x14ac:dyDescent="0.2">
      <c r="A15" s="6" t="s">
        <v>2</v>
      </c>
      <c r="B15" s="27" t="s">
        <v>20</v>
      </c>
      <c r="C15" s="53"/>
      <c r="D15" s="58" t="s">
        <v>2</v>
      </c>
      <c r="E15" s="27" t="s">
        <v>33</v>
      </c>
      <c r="F15" s="53"/>
      <c r="G15" s="58" t="s">
        <v>2</v>
      </c>
      <c r="H15" s="27" t="s">
        <v>35</v>
      </c>
      <c r="I15" s="53"/>
    </row>
    <row r="16" spans="1:9" x14ac:dyDescent="0.2">
      <c r="A16" s="6" t="s">
        <v>1</v>
      </c>
      <c r="B16" s="27" t="s">
        <v>21</v>
      </c>
      <c r="C16" s="53"/>
      <c r="D16" s="58" t="s">
        <v>1</v>
      </c>
      <c r="E16" s="27" t="s">
        <v>49</v>
      </c>
      <c r="F16" s="53"/>
      <c r="G16" s="58" t="s">
        <v>1</v>
      </c>
      <c r="H16" s="27" t="s">
        <v>36</v>
      </c>
      <c r="I16" s="53"/>
    </row>
    <row r="17" spans="1:9" x14ac:dyDescent="0.2">
      <c r="A17" s="4"/>
      <c r="B17" s="27"/>
      <c r="C17" s="59"/>
      <c r="D17" s="56"/>
      <c r="E17" s="27"/>
      <c r="F17" s="59"/>
      <c r="G17" s="56"/>
      <c r="H17" s="27"/>
      <c r="I17" s="59"/>
    </row>
    <row r="18" spans="1:9" ht="28.5" x14ac:dyDescent="0.2">
      <c r="A18" s="9" t="s">
        <v>44</v>
      </c>
      <c r="B18" s="60" t="s">
        <v>40</v>
      </c>
      <c r="C18" s="59"/>
      <c r="D18" s="57" t="s">
        <v>46</v>
      </c>
      <c r="E18" s="60" t="s">
        <v>188</v>
      </c>
      <c r="F18" s="59"/>
      <c r="G18" s="57" t="s">
        <v>47</v>
      </c>
      <c r="H18" s="60" t="s">
        <v>53</v>
      </c>
      <c r="I18" s="59"/>
    </row>
    <row r="19" spans="1:9" x14ac:dyDescent="0.2">
      <c r="A19" s="6" t="s">
        <v>0</v>
      </c>
      <c r="B19" s="27" t="s">
        <v>37</v>
      </c>
      <c r="C19" s="53" t="s">
        <v>1</v>
      </c>
      <c r="D19" s="58" t="s">
        <v>0</v>
      </c>
      <c r="E19" s="27" t="s">
        <v>51</v>
      </c>
      <c r="F19" s="53" t="s">
        <v>1</v>
      </c>
      <c r="G19" s="58" t="s">
        <v>0</v>
      </c>
      <c r="H19" s="27" t="s">
        <v>55</v>
      </c>
      <c r="I19" s="53" t="s">
        <v>1</v>
      </c>
    </row>
    <row r="20" spans="1:9" x14ac:dyDescent="0.2">
      <c r="A20" s="6" t="s">
        <v>2</v>
      </c>
      <c r="B20" s="27" t="s">
        <v>38</v>
      </c>
      <c r="C20" s="53"/>
      <c r="D20" s="58" t="s">
        <v>2</v>
      </c>
      <c r="E20" s="27" t="s">
        <v>52</v>
      </c>
      <c r="F20" s="53"/>
      <c r="G20" s="58" t="s">
        <v>2</v>
      </c>
      <c r="H20" s="27" t="s">
        <v>56</v>
      </c>
      <c r="I20" s="53"/>
    </row>
    <row r="21" spans="1:9" x14ac:dyDescent="0.2">
      <c r="A21" s="6" t="s">
        <v>1</v>
      </c>
      <c r="B21" s="27" t="s">
        <v>39</v>
      </c>
      <c r="C21" s="53"/>
      <c r="D21" s="58" t="s">
        <v>1</v>
      </c>
      <c r="E21" s="27" t="s">
        <v>50</v>
      </c>
      <c r="F21" s="53"/>
      <c r="G21" s="58" t="s">
        <v>1</v>
      </c>
      <c r="H21" s="27" t="s">
        <v>54</v>
      </c>
      <c r="I21" s="53"/>
    </row>
    <row r="22" spans="1:9" x14ac:dyDescent="0.2">
      <c r="A22" s="4"/>
      <c r="B22" s="27"/>
      <c r="C22" s="59"/>
      <c r="D22" s="56"/>
      <c r="E22" s="27"/>
      <c r="F22" s="59"/>
      <c r="G22" s="56"/>
      <c r="H22" s="27"/>
      <c r="I22" s="59"/>
    </row>
    <row r="23" spans="1:9" ht="42.75" x14ac:dyDescent="0.2">
      <c r="A23" s="9" t="s">
        <v>45</v>
      </c>
      <c r="B23" s="60" t="s">
        <v>64</v>
      </c>
      <c r="C23" s="59"/>
      <c r="D23" s="57" t="s">
        <v>47</v>
      </c>
      <c r="E23" s="60" t="s">
        <v>57</v>
      </c>
      <c r="F23" s="59"/>
      <c r="G23" s="57" t="s">
        <v>48</v>
      </c>
      <c r="H23" s="60" t="s">
        <v>187</v>
      </c>
      <c r="I23" s="59"/>
    </row>
    <row r="24" spans="1:9" x14ac:dyDescent="0.2">
      <c r="A24" s="6" t="s">
        <v>0</v>
      </c>
      <c r="B24" s="28" t="s">
        <v>41</v>
      </c>
      <c r="C24" s="53" t="s">
        <v>2</v>
      </c>
      <c r="D24" s="58" t="s">
        <v>0</v>
      </c>
      <c r="E24" s="28" t="s">
        <v>65</v>
      </c>
      <c r="F24" s="53" t="s">
        <v>2</v>
      </c>
      <c r="G24" s="58" t="s">
        <v>0</v>
      </c>
      <c r="H24" s="28" t="s">
        <v>61</v>
      </c>
      <c r="I24" s="53" t="s">
        <v>2</v>
      </c>
    </row>
    <row r="25" spans="1:9" x14ac:dyDescent="0.2">
      <c r="A25" s="6" t="s">
        <v>2</v>
      </c>
      <c r="B25" s="28" t="s">
        <v>42</v>
      </c>
      <c r="C25" s="53"/>
      <c r="D25" s="58" t="s">
        <v>2</v>
      </c>
      <c r="E25" s="28" t="s">
        <v>58</v>
      </c>
      <c r="F25" s="53"/>
      <c r="G25" s="58" t="s">
        <v>2</v>
      </c>
      <c r="H25" s="28" t="s">
        <v>60</v>
      </c>
      <c r="I25" s="53"/>
    </row>
    <row r="26" spans="1:9" x14ac:dyDescent="0.2">
      <c r="A26" s="6" t="s">
        <v>1</v>
      </c>
      <c r="B26" s="28" t="s">
        <v>43</v>
      </c>
      <c r="C26" s="53"/>
      <c r="D26" s="58" t="s">
        <v>1</v>
      </c>
      <c r="E26" s="28" t="s">
        <v>59</v>
      </c>
      <c r="F26" s="53"/>
      <c r="G26" s="58" t="s">
        <v>1</v>
      </c>
      <c r="H26" s="28" t="s">
        <v>62</v>
      </c>
      <c r="I26" s="53"/>
    </row>
    <row r="27" spans="1:9" x14ac:dyDescent="0.2">
      <c r="A27" s="4"/>
      <c r="B27" s="27"/>
      <c r="C27" s="59"/>
      <c r="D27" s="56"/>
      <c r="E27" s="27"/>
      <c r="F27" s="59"/>
      <c r="G27" s="56"/>
      <c r="H27" s="27"/>
      <c r="I27" s="59"/>
    </row>
    <row r="28" spans="1:9" ht="42.75" x14ac:dyDescent="0.2">
      <c r="A28" s="9" t="s">
        <v>66</v>
      </c>
      <c r="B28" s="60" t="s">
        <v>77</v>
      </c>
      <c r="C28" s="59"/>
      <c r="D28" s="57" t="s">
        <v>80</v>
      </c>
      <c r="E28" s="60" t="s">
        <v>83</v>
      </c>
      <c r="F28" s="59"/>
      <c r="G28" s="57" t="s">
        <v>81</v>
      </c>
      <c r="H28" s="60" t="s">
        <v>90</v>
      </c>
      <c r="I28" s="59"/>
    </row>
    <row r="29" spans="1:9" x14ac:dyDescent="0.2">
      <c r="A29" s="6" t="s">
        <v>0</v>
      </c>
      <c r="B29" s="28" t="s">
        <v>78</v>
      </c>
      <c r="C29" s="53" t="s">
        <v>2</v>
      </c>
      <c r="D29" s="58" t="s">
        <v>0</v>
      </c>
      <c r="E29" s="28" t="s">
        <v>84</v>
      </c>
      <c r="F29" s="53" t="s">
        <v>2</v>
      </c>
      <c r="G29" s="58" t="s">
        <v>0</v>
      </c>
      <c r="H29" s="28" t="s">
        <v>87</v>
      </c>
      <c r="I29" s="53" t="s">
        <v>2</v>
      </c>
    </row>
    <row r="30" spans="1:9" x14ac:dyDescent="0.2">
      <c r="A30" s="6" t="s">
        <v>2</v>
      </c>
      <c r="B30" s="28" t="s">
        <v>82</v>
      </c>
      <c r="C30" s="53"/>
      <c r="D30" s="58" t="s">
        <v>2</v>
      </c>
      <c r="E30" s="28" t="s">
        <v>86</v>
      </c>
      <c r="F30" s="53"/>
      <c r="G30" s="58" t="s">
        <v>2</v>
      </c>
      <c r="H30" s="28" t="s">
        <v>88</v>
      </c>
      <c r="I30" s="53"/>
    </row>
    <row r="31" spans="1:9" ht="25.5" x14ac:dyDescent="0.2">
      <c r="A31" s="6" t="s">
        <v>1</v>
      </c>
      <c r="B31" s="28" t="s">
        <v>79</v>
      </c>
      <c r="C31" s="53"/>
      <c r="D31" s="58" t="s">
        <v>1</v>
      </c>
      <c r="E31" s="28" t="s">
        <v>85</v>
      </c>
      <c r="F31" s="53"/>
      <c r="G31" s="58" t="s">
        <v>1</v>
      </c>
      <c r="H31" s="28" t="s">
        <v>89</v>
      </c>
      <c r="I31" s="53"/>
    </row>
    <row r="32" spans="1:9" x14ac:dyDescent="0.2">
      <c r="A32" s="4"/>
      <c r="B32" s="27"/>
      <c r="C32" s="59"/>
      <c r="D32" s="56"/>
      <c r="E32" s="27"/>
      <c r="F32" s="59"/>
      <c r="G32" s="56"/>
      <c r="H32" s="27"/>
      <c r="I32" s="59"/>
    </row>
    <row r="33" spans="1:9" ht="42.75" x14ac:dyDescent="0.2">
      <c r="A33" s="9" t="s">
        <v>76</v>
      </c>
      <c r="B33" s="60" t="s">
        <v>189</v>
      </c>
      <c r="C33" s="59"/>
      <c r="D33" s="57" t="s">
        <v>98</v>
      </c>
      <c r="E33" s="60" t="s">
        <v>95</v>
      </c>
      <c r="F33" s="59"/>
      <c r="G33" s="57" t="s">
        <v>99</v>
      </c>
      <c r="H33" s="60" t="s">
        <v>100</v>
      </c>
      <c r="I33" s="59"/>
    </row>
    <row r="34" spans="1:9" x14ac:dyDescent="0.2">
      <c r="A34" s="6" t="s">
        <v>0</v>
      </c>
      <c r="B34" s="28" t="s">
        <v>91</v>
      </c>
      <c r="C34" s="53" t="s">
        <v>0</v>
      </c>
      <c r="D34" s="58" t="s">
        <v>0</v>
      </c>
      <c r="E34" s="28" t="s">
        <v>94</v>
      </c>
      <c r="F34" s="53" t="s">
        <v>0</v>
      </c>
      <c r="G34" s="58" t="s">
        <v>0</v>
      </c>
      <c r="H34" s="28" t="s">
        <v>102</v>
      </c>
      <c r="I34" s="53" t="s">
        <v>0</v>
      </c>
    </row>
    <row r="35" spans="1:9" x14ac:dyDescent="0.2">
      <c r="A35" s="6" t="s">
        <v>2</v>
      </c>
      <c r="B35" s="28" t="s">
        <v>93</v>
      </c>
      <c r="C35" s="53"/>
      <c r="D35" s="58" t="s">
        <v>2</v>
      </c>
      <c r="E35" s="28" t="s">
        <v>96</v>
      </c>
      <c r="F35" s="53"/>
      <c r="G35" s="58" t="s">
        <v>2</v>
      </c>
      <c r="H35" s="28" t="s">
        <v>101</v>
      </c>
      <c r="I35" s="53"/>
    </row>
    <row r="36" spans="1:9" x14ac:dyDescent="0.2">
      <c r="A36" s="6" t="s">
        <v>1</v>
      </c>
      <c r="B36" s="28" t="s">
        <v>92</v>
      </c>
      <c r="C36" s="53"/>
      <c r="D36" s="58" t="s">
        <v>1</v>
      </c>
      <c r="E36" s="28" t="s">
        <v>97</v>
      </c>
      <c r="F36" s="53"/>
      <c r="G36" s="58" t="s">
        <v>1</v>
      </c>
      <c r="H36" s="28" t="s">
        <v>103</v>
      </c>
      <c r="I36" s="53"/>
    </row>
    <row r="37" spans="1:9" x14ac:dyDescent="0.2">
      <c r="A37" s="4"/>
      <c r="B37" s="27"/>
      <c r="C37" s="59"/>
      <c r="D37" s="56"/>
      <c r="E37" s="27"/>
      <c r="F37" s="59"/>
      <c r="G37" s="56"/>
      <c r="H37" s="27"/>
      <c r="I37" s="59"/>
    </row>
    <row r="38" spans="1:9" ht="42.75" x14ac:dyDescent="0.2">
      <c r="A38" s="9" t="s">
        <v>108</v>
      </c>
      <c r="B38" s="60" t="s">
        <v>109</v>
      </c>
      <c r="C38" s="59"/>
      <c r="D38" s="57" t="s">
        <v>113</v>
      </c>
      <c r="E38" s="60" t="s">
        <v>124</v>
      </c>
      <c r="F38" s="59"/>
      <c r="G38" s="57" t="s">
        <v>115</v>
      </c>
      <c r="H38" s="60" t="s">
        <v>129</v>
      </c>
      <c r="I38" s="59"/>
    </row>
    <row r="39" spans="1:9" ht="38.25" x14ac:dyDescent="0.2">
      <c r="A39" s="6" t="s">
        <v>0</v>
      </c>
      <c r="B39" s="28" t="s">
        <v>111</v>
      </c>
      <c r="C39" s="53" t="s">
        <v>2</v>
      </c>
      <c r="D39" s="58" t="s">
        <v>0</v>
      </c>
      <c r="E39" s="28" t="s">
        <v>122</v>
      </c>
      <c r="F39" s="53" t="s">
        <v>2</v>
      </c>
      <c r="G39" s="58" t="s">
        <v>0</v>
      </c>
      <c r="H39" s="28" t="s">
        <v>130</v>
      </c>
      <c r="I39" s="53" t="s">
        <v>2</v>
      </c>
    </row>
    <row r="40" spans="1:9" ht="38.25" x14ac:dyDescent="0.2">
      <c r="A40" s="6" t="s">
        <v>2</v>
      </c>
      <c r="B40" s="28" t="s">
        <v>110</v>
      </c>
      <c r="C40" s="53"/>
      <c r="D40" s="58" t="s">
        <v>2</v>
      </c>
      <c r="E40" s="28" t="s">
        <v>121</v>
      </c>
      <c r="F40" s="53"/>
      <c r="G40" s="58" t="s">
        <v>2</v>
      </c>
      <c r="H40" s="28" t="s">
        <v>131</v>
      </c>
      <c r="I40" s="53"/>
    </row>
    <row r="41" spans="1:9" ht="25.5" x14ac:dyDescent="0.2">
      <c r="A41" s="6" t="s">
        <v>1</v>
      </c>
      <c r="B41" s="28" t="s">
        <v>112</v>
      </c>
      <c r="C41" s="53"/>
      <c r="D41" s="58" t="s">
        <v>1</v>
      </c>
      <c r="E41" s="28" t="s">
        <v>123</v>
      </c>
      <c r="F41" s="53"/>
      <c r="G41" s="58" t="s">
        <v>1</v>
      </c>
      <c r="H41" s="28" t="s">
        <v>132</v>
      </c>
      <c r="I41" s="53"/>
    </row>
    <row r="42" spans="1:9" x14ac:dyDescent="0.2">
      <c r="A42" s="4"/>
      <c r="B42" s="27"/>
      <c r="C42" s="59"/>
      <c r="D42" s="56"/>
      <c r="E42" s="27"/>
      <c r="F42" s="59"/>
      <c r="G42" s="56"/>
      <c r="H42" s="27"/>
      <c r="I42" s="59"/>
    </row>
    <row r="43" spans="1:9" ht="28.5" x14ac:dyDescent="0.2">
      <c r="A43" s="9" t="s">
        <v>104</v>
      </c>
      <c r="B43" s="60" t="s">
        <v>106</v>
      </c>
      <c r="C43" s="59"/>
      <c r="D43" s="57" t="s">
        <v>114</v>
      </c>
      <c r="E43" s="60" t="s">
        <v>147</v>
      </c>
      <c r="F43" s="59"/>
      <c r="G43" s="57" t="s">
        <v>116</v>
      </c>
      <c r="H43" s="60" t="s">
        <v>125</v>
      </c>
      <c r="I43" s="59"/>
    </row>
    <row r="44" spans="1:9" ht="38.25" x14ac:dyDescent="0.2">
      <c r="A44" s="6" t="s">
        <v>0</v>
      </c>
      <c r="B44" s="28" t="s">
        <v>182</v>
      </c>
      <c r="C44" s="53" t="s">
        <v>2</v>
      </c>
      <c r="D44" s="58" t="s">
        <v>0</v>
      </c>
      <c r="E44" s="28" t="s">
        <v>148</v>
      </c>
      <c r="F44" s="53" t="s">
        <v>2</v>
      </c>
      <c r="G44" s="58" t="s">
        <v>0</v>
      </c>
      <c r="H44" s="28" t="s">
        <v>126</v>
      </c>
      <c r="I44" s="53" t="s">
        <v>2</v>
      </c>
    </row>
    <row r="45" spans="1:9" ht="38.25" x14ac:dyDescent="0.2">
      <c r="A45" s="6" t="s">
        <v>2</v>
      </c>
      <c r="B45" s="28" t="s">
        <v>105</v>
      </c>
      <c r="C45" s="53"/>
      <c r="D45" s="58" t="s">
        <v>2</v>
      </c>
      <c r="E45" s="28" t="s">
        <v>149</v>
      </c>
      <c r="F45" s="53"/>
      <c r="G45" s="58" t="s">
        <v>2</v>
      </c>
      <c r="H45" s="28" t="s">
        <v>127</v>
      </c>
      <c r="I45" s="53"/>
    </row>
    <row r="46" spans="1:9" ht="51" x14ac:dyDescent="0.2">
      <c r="A46" s="6" t="s">
        <v>1</v>
      </c>
      <c r="B46" s="28" t="s">
        <v>107</v>
      </c>
      <c r="C46" s="53"/>
      <c r="D46" s="58" t="s">
        <v>1</v>
      </c>
      <c r="E46" s="28" t="s">
        <v>150</v>
      </c>
      <c r="F46" s="53"/>
      <c r="G46" s="58" t="s">
        <v>1</v>
      </c>
      <c r="H46" s="28" t="s">
        <v>128</v>
      </c>
      <c r="I46" s="53"/>
    </row>
    <row r="47" spans="1:9" x14ac:dyDescent="0.2">
      <c r="A47" s="4"/>
      <c r="B47" s="27"/>
      <c r="C47" s="59"/>
      <c r="D47" s="56"/>
      <c r="E47" s="27"/>
      <c r="F47" s="59"/>
      <c r="G47" s="56"/>
      <c r="H47" s="27"/>
      <c r="I47" s="59"/>
    </row>
    <row r="48" spans="1:9" ht="42.75" x14ac:dyDescent="0.2">
      <c r="A48" s="9" t="s">
        <v>136</v>
      </c>
      <c r="B48" s="60" t="s">
        <v>146</v>
      </c>
      <c r="C48" s="59"/>
      <c r="D48" s="57" t="s">
        <v>134</v>
      </c>
      <c r="E48" s="60" t="s">
        <v>118</v>
      </c>
      <c r="F48" s="59"/>
      <c r="G48" s="57" t="s">
        <v>135</v>
      </c>
      <c r="H48" s="60" t="s">
        <v>154</v>
      </c>
      <c r="I48" s="59"/>
    </row>
    <row r="49" spans="1:9" ht="42.75" x14ac:dyDescent="0.2">
      <c r="A49" s="6" t="s">
        <v>0</v>
      </c>
      <c r="B49" s="60" t="s">
        <v>145</v>
      </c>
      <c r="C49" s="53" t="s">
        <v>1</v>
      </c>
      <c r="D49" s="58" t="s">
        <v>0</v>
      </c>
      <c r="E49" s="60" t="s">
        <v>119</v>
      </c>
      <c r="F49" s="53" t="s">
        <v>1</v>
      </c>
      <c r="G49" s="58" t="s">
        <v>0</v>
      </c>
      <c r="H49" s="60" t="s">
        <v>153</v>
      </c>
      <c r="I49" s="53" t="s">
        <v>1</v>
      </c>
    </row>
    <row r="50" spans="1:9" ht="14.25" x14ac:dyDescent="0.2">
      <c r="A50" s="6" t="s">
        <v>2</v>
      </c>
      <c r="B50" s="60" t="s">
        <v>144</v>
      </c>
      <c r="C50" s="53"/>
      <c r="D50" s="58" t="s">
        <v>2</v>
      </c>
      <c r="E50" s="60" t="s">
        <v>120</v>
      </c>
      <c r="F50" s="53"/>
      <c r="G50" s="58" t="s">
        <v>2</v>
      </c>
      <c r="H50" s="60" t="s">
        <v>152</v>
      </c>
      <c r="I50" s="53"/>
    </row>
    <row r="51" spans="1:9" ht="14.25" x14ac:dyDescent="0.2">
      <c r="A51" s="6" t="s">
        <v>1</v>
      </c>
      <c r="B51" s="60" t="s">
        <v>143</v>
      </c>
      <c r="C51" s="53"/>
      <c r="D51" s="58" t="s">
        <v>1</v>
      </c>
      <c r="E51" s="60" t="s">
        <v>117</v>
      </c>
      <c r="F51" s="53"/>
      <c r="G51" s="58" t="s">
        <v>1</v>
      </c>
      <c r="H51" s="60" t="s">
        <v>151</v>
      </c>
      <c r="I51" s="53"/>
    </row>
    <row r="52" spans="1:9" x14ac:dyDescent="0.2">
      <c r="A52" s="4"/>
      <c r="B52" s="27"/>
      <c r="C52" s="59"/>
      <c r="D52" s="56"/>
      <c r="E52" s="27"/>
      <c r="F52" s="59"/>
      <c r="G52" s="56"/>
      <c r="H52" s="27"/>
      <c r="I52" s="59"/>
    </row>
    <row r="53" spans="1:9" ht="28.5" x14ac:dyDescent="0.2">
      <c r="A53" s="9" t="s">
        <v>137</v>
      </c>
      <c r="B53" s="60" t="s">
        <v>155</v>
      </c>
      <c r="C53" s="59"/>
      <c r="D53" s="57" t="s">
        <v>138</v>
      </c>
      <c r="E53" s="60" t="s">
        <v>156</v>
      </c>
      <c r="F53" s="59"/>
      <c r="G53" s="57" t="s">
        <v>139</v>
      </c>
      <c r="H53" s="60" t="s">
        <v>161</v>
      </c>
      <c r="I53" s="59"/>
    </row>
    <row r="54" spans="1:9" x14ac:dyDescent="0.2">
      <c r="A54" s="6" t="s">
        <v>0</v>
      </c>
      <c r="B54" s="28" t="s">
        <v>158</v>
      </c>
      <c r="C54" s="53" t="s">
        <v>1</v>
      </c>
      <c r="D54" s="58" t="s">
        <v>0</v>
      </c>
      <c r="E54" s="28">
        <v>1933</v>
      </c>
      <c r="F54" s="53" t="s">
        <v>1</v>
      </c>
      <c r="G54" s="58" t="s">
        <v>0</v>
      </c>
      <c r="H54" s="28" t="s">
        <v>162</v>
      </c>
      <c r="I54" s="53" t="s">
        <v>1</v>
      </c>
    </row>
    <row r="55" spans="1:9" x14ac:dyDescent="0.2">
      <c r="A55" s="6" t="s">
        <v>2</v>
      </c>
      <c r="B55" s="28" t="s">
        <v>159</v>
      </c>
      <c r="C55" s="53"/>
      <c r="D55" s="58" t="s">
        <v>2</v>
      </c>
      <c r="E55" s="28">
        <v>1921</v>
      </c>
      <c r="F55" s="53"/>
      <c r="G55" s="58" t="s">
        <v>2</v>
      </c>
      <c r="H55" s="28" t="s">
        <v>163</v>
      </c>
      <c r="I55" s="53"/>
    </row>
    <row r="56" spans="1:9" x14ac:dyDescent="0.2">
      <c r="A56" s="6" t="s">
        <v>1</v>
      </c>
      <c r="B56" s="28" t="s">
        <v>157</v>
      </c>
      <c r="C56" s="53"/>
      <c r="D56" s="58" t="s">
        <v>1</v>
      </c>
      <c r="E56" s="28">
        <v>1909</v>
      </c>
      <c r="F56" s="53"/>
      <c r="G56" s="58" t="s">
        <v>1</v>
      </c>
      <c r="H56" s="28" t="s">
        <v>160</v>
      </c>
      <c r="I56" s="53"/>
    </row>
    <row r="57" spans="1:9" x14ac:dyDescent="0.2">
      <c r="A57" s="4"/>
      <c r="B57" s="28"/>
      <c r="C57" s="59"/>
      <c r="D57" s="56"/>
      <c r="E57" s="28"/>
      <c r="F57" s="59"/>
      <c r="G57" s="56"/>
      <c r="H57" s="28"/>
      <c r="I57" s="59"/>
    </row>
    <row r="58" spans="1:9" ht="85.5" x14ac:dyDescent="0.2">
      <c r="A58" s="9" t="s">
        <v>140</v>
      </c>
      <c r="B58" s="60" t="s">
        <v>168</v>
      </c>
      <c r="C58" s="59"/>
      <c r="D58" s="57" t="s">
        <v>141</v>
      </c>
      <c r="E58" s="60" t="s">
        <v>175</v>
      </c>
      <c r="F58" s="59"/>
      <c r="G58" s="57" t="s">
        <v>142</v>
      </c>
      <c r="H58" s="60" t="s">
        <v>164</v>
      </c>
      <c r="I58" s="59"/>
    </row>
    <row r="59" spans="1:9" x14ac:dyDescent="0.2">
      <c r="A59" s="6" t="s">
        <v>0</v>
      </c>
      <c r="B59" s="28" t="s">
        <v>169</v>
      </c>
      <c r="C59" s="53" t="s">
        <v>2</v>
      </c>
      <c r="D59" s="58" t="s">
        <v>0</v>
      </c>
      <c r="E59" s="28" t="s">
        <v>174</v>
      </c>
      <c r="F59" s="53" t="s">
        <v>2</v>
      </c>
      <c r="G59" s="58" t="s">
        <v>0</v>
      </c>
      <c r="H59" s="28" t="s">
        <v>166</v>
      </c>
      <c r="I59" s="53"/>
    </row>
    <row r="60" spans="1:9" x14ac:dyDescent="0.2">
      <c r="A60" s="6" t="s">
        <v>2</v>
      </c>
      <c r="B60" s="28" t="s">
        <v>170</v>
      </c>
      <c r="C60" s="53"/>
      <c r="D60" s="58" t="s">
        <v>2</v>
      </c>
      <c r="E60" s="28" t="s">
        <v>173</v>
      </c>
      <c r="F60" s="53"/>
      <c r="G60" s="58" t="s">
        <v>2</v>
      </c>
      <c r="H60" s="28" t="s">
        <v>165</v>
      </c>
      <c r="I60" s="53"/>
    </row>
    <row r="61" spans="1:9" x14ac:dyDescent="0.2">
      <c r="A61" s="6" t="s">
        <v>1</v>
      </c>
      <c r="B61" s="28" t="s">
        <v>171</v>
      </c>
      <c r="C61" s="53"/>
      <c r="D61" s="58" t="s">
        <v>1</v>
      </c>
      <c r="E61" s="28" t="s">
        <v>172</v>
      </c>
      <c r="F61" s="53"/>
      <c r="G61" s="58" t="s">
        <v>1</v>
      </c>
      <c r="H61" s="28" t="s">
        <v>167</v>
      </c>
      <c r="I61" s="53"/>
    </row>
    <row r="62" spans="1:9" x14ac:dyDescent="0.2">
      <c r="A62" s="2"/>
      <c r="B62" s="3"/>
      <c r="D62" s="61"/>
      <c r="E62" s="3"/>
      <c r="G62" s="61"/>
      <c r="H62" s="3"/>
    </row>
    <row r="63" spans="1:9" x14ac:dyDescent="0.2">
      <c r="A63" s="2"/>
      <c r="B63" s="3"/>
      <c r="D63" s="61"/>
      <c r="E63" s="3"/>
      <c r="G63" s="61"/>
      <c r="H63" s="3"/>
    </row>
    <row r="64" spans="1:9" ht="15" x14ac:dyDescent="0.2">
      <c r="A64" s="2"/>
      <c r="B64" s="8"/>
      <c r="D64" s="61"/>
      <c r="E64" s="8"/>
      <c r="G64" s="61"/>
      <c r="H64" s="8"/>
    </row>
    <row r="65" spans="1:8" x14ac:dyDescent="0.2">
      <c r="A65" s="2"/>
      <c r="B65" s="3"/>
      <c r="D65" s="61"/>
      <c r="E65" s="3"/>
      <c r="G65" s="61"/>
      <c r="H65" s="3"/>
    </row>
    <row r="66" spans="1:8" x14ac:dyDescent="0.2">
      <c r="A66" s="2"/>
      <c r="B66" s="3"/>
      <c r="D66" s="61"/>
      <c r="E66" s="3"/>
      <c r="G66" s="61"/>
      <c r="H66" s="3"/>
    </row>
    <row r="67" spans="1:8" x14ac:dyDescent="0.2">
      <c r="A67" s="2"/>
      <c r="B67" s="3"/>
      <c r="D67" s="61"/>
      <c r="E67" s="3"/>
      <c r="G67" s="61"/>
      <c r="H67" s="3"/>
    </row>
    <row r="68" spans="1:8" x14ac:dyDescent="0.2">
      <c r="A68" s="2"/>
      <c r="B68" s="3"/>
      <c r="D68" s="61"/>
      <c r="E68" s="3"/>
      <c r="G68" s="61"/>
      <c r="H68" s="3"/>
    </row>
    <row r="69" spans="1:8" x14ac:dyDescent="0.2">
      <c r="A69" s="2"/>
      <c r="B69" s="3"/>
      <c r="D69" s="61"/>
      <c r="E69" s="3"/>
      <c r="G69" s="61"/>
      <c r="H69" s="3"/>
    </row>
    <row r="70" spans="1:8" x14ac:dyDescent="0.2">
      <c r="A70" s="2"/>
      <c r="B70" s="3"/>
      <c r="D70" s="61"/>
      <c r="E70" s="3"/>
      <c r="G70" s="61"/>
      <c r="H70" s="3"/>
    </row>
    <row r="71" spans="1:8" x14ac:dyDescent="0.2">
      <c r="A71" s="2"/>
      <c r="B71" s="3"/>
      <c r="D71" s="61"/>
      <c r="E71" s="3"/>
      <c r="G71" s="61"/>
      <c r="H71" s="3"/>
    </row>
    <row r="72" spans="1:8" x14ac:dyDescent="0.2">
      <c r="A72" s="2"/>
      <c r="B72" s="3"/>
      <c r="D72" s="61"/>
      <c r="E72" s="3"/>
      <c r="G72" s="61"/>
      <c r="H72" s="3"/>
    </row>
    <row r="73" spans="1:8" x14ac:dyDescent="0.2">
      <c r="A73" s="2"/>
      <c r="B73" s="3"/>
      <c r="D73" s="61"/>
      <c r="E73" s="3"/>
      <c r="G73" s="61"/>
      <c r="H73" s="3"/>
    </row>
    <row r="74" spans="1:8" x14ac:dyDescent="0.2">
      <c r="A74" s="2"/>
      <c r="B74" s="3"/>
      <c r="D74" s="61"/>
      <c r="E74" s="3"/>
      <c r="G74" s="61"/>
      <c r="H74" s="3"/>
    </row>
    <row r="75" spans="1:8" x14ac:dyDescent="0.2">
      <c r="A75" s="2"/>
      <c r="B75" s="3"/>
      <c r="D75" s="61"/>
      <c r="E75" s="3"/>
      <c r="G75" s="61"/>
      <c r="H75" s="3"/>
    </row>
    <row r="76" spans="1:8" x14ac:dyDescent="0.2">
      <c r="A76" s="2"/>
      <c r="B76" s="3"/>
      <c r="D76" s="61"/>
      <c r="E76" s="3"/>
      <c r="G76" s="61"/>
      <c r="H76" s="3"/>
    </row>
    <row r="77" spans="1:8" x14ac:dyDescent="0.2">
      <c r="A77" s="2"/>
      <c r="B77" s="3"/>
      <c r="D77" s="61"/>
      <c r="E77" s="3"/>
      <c r="G77" s="61"/>
      <c r="H77" s="3"/>
    </row>
    <row r="78" spans="1:8" x14ac:dyDescent="0.2">
      <c r="A78" s="2"/>
      <c r="B78" s="3"/>
      <c r="D78" s="61"/>
      <c r="E78" s="3"/>
      <c r="G78" s="61"/>
      <c r="H78" s="3"/>
    </row>
    <row r="79" spans="1:8" x14ac:dyDescent="0.2">
      <c r="A79" s="2"/>
      <c r="B79" s="3"/>
      <c r="D79" s="61"/>
      <c r="E79" s="3"/>
      <c r="G79" s="61"/>
      <c r="H79" s="3"/>
    </row>
    <row r="80" spans="1:8" x14ac:dyDescent="0.2">
      <c r="A80" s="2"/>
      <c r="B80" s="3"/>
      <c r="D80" s="61"/>
      <c r="E80" s="3"/>
      <c r="G80" s="61"/>
      <c r="H80" s="3"/>
    </row>
    <row r="81" spans="1:8" x14ac:dyDescent="0.2">
      <c r="A81" s="2"/>
      <c r="B81" s="3"/>
      <c r="D81" s="61"/>
      <c r="E81" s="3"/>
      <c r="G81" s="61"/>
      <c r="H81" s="3"/>
    </row>
    <row r="82" spans="1:8" x14ac:dyDescent="0.2">
      <c r="A82" s="2"/>
      <c r="B82" s="3"/>
      <c r="D82" s="61"/>
      <c r="E82" s="3"/>
      <c r="G82" s="61"/>
      <c r="H82" s="3"/>
    </row>
    <row r="83" spans="1:8" x14ac:dyDescent="0.2">
      <c r="A83" s="2"/>
      <c r="B83" s="3"/>
      <c r="D83" s="61"/>
      <c r="E83" s="3"/>
      <c r="G83" s="61"/>
      <c r="H83" s="3"/>
    </row>
    <row r="84" spans="1:8" x14ac:dyDescent="0.2">
      <c r="A84" s="2"/>
      <c r="B84" s="3"/>
      <c r="D84" s="61"/>
      <c r="E84" s="3"/>
      <c r="G84" s="61"/>
      <c r="H84" s="3"/>
    </row>
    <row r="85" spans="1:8" x14ac:dyDescent="0.2">
      <c r="A85" s="2"/>
      <c r="B85" s="3"/>
      <c r="D85" s="61"/>
      <c r="E85" s="3"/>
      <c r="G85" s="61"/>
      <c r="H85" s="3"/>
    </row>
    <row r="86" spans="1:8" x14ac:dyDescent="0.2">
      <c r="A86" s="2"/>
      <c r="B86" s="3"/>
      <c r="D86" s="61"/>
      <c r="E86" s="3"/>
      <c r="G86" s="61"/>
      <c r="H86" s="3"/>
    </row>
    <row r="87" spans="1:8" x14ac:dyDescent="0.2">
      <c r="A87" s="2"/>
      <c r="B87" s="3"/>
      <c r="D87" s="61"/>
      <c r="E87" s="3"/>
      <c r="G87" s="61"/>
      <c r="H87" s="3"/>
    </row>
    <row r="88" spans="1:8" x14ac:dyDescent="0.2">
      <c r="A88" s="2"/>
      <c r="B88" s="3"/>
      <c r="D88" s="61"/>
      <c r="E88" s="3"/>
      <c r="G88" s="61"/>
      <c r="H88" s="3"/>
    </row>
    <row r="89" spans="1:8" x14ac:dyDescent="0.2">
      <c r="A89" s="2"/>
      <c r="B89" s="3"/>
      <c r="D89" s="61"/>
      <c r="E89" s="3"/>
      <c r="G89" s="61"/>
      <c r="H89" s="3"/>
    </row>
    <row r="90" spans="1:8" x14ac:dyDescent="0.2">
      <c r="A90" s="2"/>
      <c r="B90" s="3"/>
      <c r="D90" s="61"/>
      <c r="E90" s="3"/>
      <c r="G90" s="61"/>
      <c r="H90" s="3"/>
    </row>
    <row r="91" spans="1:8" x14ac:dyDescent="0.2">
      <c r="A91" s="2"/>
      <c r="B91" s="3"/>
      <c r="D91" s="61"/>
      <c r="E91" s="3"/>
      <c r="G91" s="61"/>
      <c r="H91" s="3"/>
    </row>
    <row r="92" spans="1:8" x14ac:dyDescent="0.2">
      <c r="A92" s="2"/>
      <c r="B92" s="3"/>
      <c r="D92" s="61"/>
      <c r="E92" s="3"/>
      <c r="G92" s="61"/>
      <c r="H92" s="3"/>
    </row>
    <row r="93" spans="1:8" x14ac:dyDescent="0.2">
      <c r="A93" s="2"/>
      <c r="B93" s="3"/>
      <c r="D93" s="61"/>
      <c r="E93" s="3"/>
      <c r="G93" s="61"/>
      <c r="H93" s="3"/>
    </row>
    <row r="94" spans="1:8" x14ac:dyDescent="0.2">
      <c r="A94" s="2"/>
      <c r="B94" s="3"/>
      <c r="D94" s="61"/>
      <c r="E94" s="3"/>
      <c r="G94" s="61"/>
      <c r="H94" s="3"/>
    </row>
    <row r="95" spans="1:8" x14ac:dyDescent="0.2">
      <c r="A95" s="2"/>
      <c r="B95" s="3"/>
      <c r="D95" s="61"/>
      <c r="E95" s="3"/>
      <c r="G95" s="61"/>
      <c r="H95" s="3"/>
    </row>
    <row r="96" spans="1:8" x14ac:dyDescent="0.2">
      <c r="A96" s="2"/>
      <c r="B96" s="3"/>
      <c r="D96" s="61"/>
      <c r="E96" s="3"/>
      <c r="G96" s="61"/>
      <c r="H96" s="3"/>
    </row>
    <row r="97" spans="1:8" x14ac:dyDescent="0.2">
      <c r="A97" s="2"/>
      <c r="B97" s="3"/>
      <c r="D97" s="61"/>
      <c r="E97" s="3"/>
      <c r="G97" s="61"/>
      <c r="H97" s="3"/>
    </row>
    <row r="98" spans="1:8" x14ac:dyDescent="0.2">
      <c r="A98" s="2"/>
      <c r="B98" s="3"/>
      <c r="D98" s="61"/>
      <c r="E98" s="3"/>
      <c r="G98" s="61"/>
      <c r="H98" s="3"/>
    </row>
    <row r="99" spans="1:8" x14ac:dyDescent="0.2">
      <c r="A99" s="2"/>
      <c r="B99" s="3"/>
      <c r="D99" s="61"/>
      <c r="E99" s="3"/>
      <c r="G99" s="61"/>
      <c r="H99" s="3"/>
    </row>
    <row r="100" spans="1:8" x14ac:dyDescent="0.2">
      <c r="A100" s="2"/>
      <c r="B100" s="3"/>
      <c r="D100" s="61"/>
      <c r="E100" s="3"/>
      <c r="G100" s="61"/>
      <c r="H100" s="3"/>
    </row>
    <row r="101" spans="1:8" x14ac:dyDescent="0.2">
      <c r="A101" s="2"/>
      <c r="B101" s="3"/>
      <c r="D101" s="61"/>
      <c r="E101" s="3"/>
      <c r="G101" s="61"/>
      <c r="H101" s="3"/>
    </row>
    <row r="102" spans="1:8" x14ac:dyDescent="0.2">
      <c r="A102" s="2"/>
      <c r="B102" s="3"/>
      <c r="D102" s="61"/>
      <c r="E102" s="3"/>
      <c r="G102" s="61"/>
      <c r="H102" s="3"/>
    </row>
    <row r="103" spans="1:8" x14ac:dyDescent="0.2">
      <c r="A103" s="2"/>
      <c r="B103" s="3"/>
      <c r="D103" s="61"/>
      <c r="E103" s="3"/>
      <c r="G103" s="61"/>
      <c r="H103" s="3"/>
    </row>
    <row r="104" spans="1:8" x14ac:dyDescent="0.2">
      <c r="A104" s="2"/>
      <c r="B104" s="3"/>
      <c r="D104" s="61"/>
      <c r="E104" s="3"/>
      <c r="G104" s="61"/>
      <c r="H104" s="3"/>
    </row>
    <row r="105" spans="1:8" x14ac:dyDescent="0.2">
      <c r="A105" s="2"/>
      <c r="B105" s="3"/>
      <c r="D105" s="61"/>
      <c r="E105" s="3"/>
      <c r="G105" s="61"/>
      <c r="H105" s="3"/>
    </row>
    <row r="106" spans="1:8" x14ac:dyDescent="0.2">
      <c r="A106" s="2"/>
      <c r="B106" s="3"/>
      <c r="D106" s="61"/>
      <c r="E106" s="3"/>
      <c r="G106" s="61"/>
      <c r="H106" s="3"/>
    </row>
    <row r="107" spans="1:8" x14ac:dyDescent="0.2">
      <c r="A107" s="2"/>
      <c r="B107" s="3"/>
      <c r="D107" s="61"/>
      <c r="E107" s="3"/>
      <c r="G107" s="61"/>
      <c r="H107" s="3"/>
    </row>
    <row r="108" spans="1:8" x14ac:dyDescent="0.2">
      <c r="A108" s="2"/>
      <c r="B108" s="3"/>
      <c r="D108" s="61"/>
      <c r="E108" s="3"/>
      <c r="G108" s="61"/>
      <c r="H108" s="3"/>
    </row>
    <row r="109" spans="1:8" x14ac:dyDescent="0.2">
      <c r="A109" s="2"/>
      <c r="B109" s="3"/>
      <c r="D109" s="61"/>
      <c r="E109" s="3"/>
      <c r="G109" s="61"/>
      <c r="H109" s="3"/>
    </row>
    <row r="110" spans="1:8" x14ac:dyDescent="0.2">
      <c r="A110" s="2"/>
      <c r="B110" s="3"/>
      <c r="D110" s="61"/>
      <c r="E110" s="3"/>
      <c r="G110" s="61"/>
      <c r="H110" s="3"/>
    </row>
    <row r="111" spans="1:8" x14ac:dyDescent="0.2">
      <c r="A111" s="2"/>
      <c r="B111" s="3"/>
      <c r="D111" s="61"/>
      <c r="E111" s="3"/>
      <c r="G111" s="61"/>
      <c r="H111" s="3"/>
    </row>
    <row r="112" spans="1:8" x14ac:dyDescent="0.2">
      <c r="A112" s="2"/>
      <c r="B112" s="3"/>
      <c r="D112" s="61"/>
      <c r="E112" s="3"/>
      <c r="G112" s="61"/>
      <c r="H112" s="3"/>
    </row>
    <row r="113" spans="1:8" x14ac:dyDescent="0.2">
      <c r="A113" s="2"/>
      <c r="B113" s="3"/>
      <c r="D113" s="61"/>
      <c r="E113" s="3"/>
      <c r="G113" s="61"/>
      <c r="H113" s="3"/>
    </row>
    <row r="114" spans="1:8" x14ac:dyDescent="0.2">
      <c r="A114" s="2"/>
      <c r="B114" s="3"/>
      <c r="D114" s="61"/>
      <c r="E114" s="3"/>
      <c r="G114" s="61"/>
      <c r="H114" s="3"/>
    </row>
    <row r="115" spans="1:8" x14ac:dyDescent="0.2">
      <c r="A115" s="2"/>
      <c r="B115" s="3"/>
      <c r="D115" s="61"/>
      <c r="E115" s="3"/>
      <c r="G115" s="61"/>
      <c r="H115" s="3"/>
    </row>
    <row r="116" spans="1:8" x14ac:dyDescent="0.2">
      <c r="A116" s="2"/>
      <c r="B116" s="3"/>
      <c r="D116" s="61"/>
      <c r="E116" s="3"/>
      <c r="G116" s="61"/>
      <c r="H116" s="3"/>
    </row>
    <row r="117" spans="1:8" x14ac:dyDescent="0.2">
      <c r="A117" s="2"/>
      <c r="B117" s="3"/>
      <c r="D117" s="61"/>
      <c r="E117" s="3"/>
      <c r="G117" s="61"/>
      <c r="H117" s="3"/>
    </row>
    <row r="118" spans="1:8" x14ac:dyDescent="0.2">
      <c r="A118" s="2"/>
      <c r="B118" s="3"/>
      <c r="D118" s="61"/>
      <c r="E118" s="3"/>
      <c r="G118" s="61"/>
      <c r="H118" s="3"/>
    </row>
    <row r="119" spans="1:8" x14ac:dyDescent="0.2">
      <c r="A119" s="2"/>
      <c r="B119" s="3"/>
      <c r="D119" s="61"/>
      <c r="E119" s="3"/>
      <c r="G119" s="61"/>
      <c r="H119" s="3"/>
    </row>
    <row r="120" spans="1:8" x14ac:dyDescent="0.2">
      <c r="A120" s="2"/>
      <c r="B120" s="3"/>
      <c r="D120" s="61"/>
      <c r="E120" s="3"/>
      <c r="G120" s="61"/>
      <c r="H120" s="3"/>
    </row>
    <row r="121" spans="1:8" x14ac:dyDescent="0.2">
      <c r="A121" s="2"/>
      <c r="B121" s="3"/>
      <c r="D121" s="61"/>
      <c r="E121" s="3"/>
      <c r="G121" s="61"/>
      <c r="H121" s="3"/>
    </row>
    <row r="122" spans="1:8" x14ac:dyDescent="0.2">
      <c r="A122" s="2"/>
      <c r="B122" s="3"/>
      <c r="D122" s="61"/>
      <c r="E122" s="3"/>
      <c r="G122" s="61"/>
      <c r="H122" s="3"/>
    </row>
    <row r="123" spans="1:8" x14ac:dyDescent="0.2">
      <c r="A123" s="2"/>
      <c r="B123" s="3"/>
      <c r="D123" s="61"/>
      <c r="E123" s="3"/>
      <c r="G123" s="61"/>
      <c r="H123" s="3"/>
    </row>
    <row r="124" spans="1:8" x14ac:dyDescent="0.2">
      <c r="A124" s="2"/>
      <c r="B124" s="3"/>
      <c r="D124" s="61"/>
      <c r="E124" s="3"/>
      <c r="G124" s="61"/>
      <c r="H124" s="3"/>
    </row>
    <row r="125" spans="1:8" x14ac:dyDescent="0.2">
      <c r="A125" s="2"/>
      <c r="B125" s="3"/>
      <c r="D125" s="61"/>
      <c r="E125" s="3"/>
      <c r="G125" s="61"/>
      <c r="H125" s="3"/>
    </row>
    <row r="126" spans="1:8" x14ac:dyDescent="0.2">
      <c r="A126" s="2"/>
      <c r="B126" s="3"/>
      <c r="D126" s="61"/>
      <c r="E126" s="3"/>
      <c r="G126" s="61"/>
      <c r="H126" s="3"/>
    </row>
    <row r="127" spans="1:8" x14ac:dyDescent="0.2">
      <c r="A127" s="2"/>
      <c r="B127" s="3"/>
      <c r="D127" s="61"/>
      <c r="E127" s="3"/>
      <c r="G127" s="61"/>
      <c r="H127" s="3"/>
    </row>
    <row r="128" spans="1:8" x14ac:dyDescent="0.2">
      <c r="A128" s="2"/>
      <c r="B128" s="3"/>
      <c r="D128" s="61"/>
      <c r="E128" s="3"/>
      <c r="G128" s="61"/>
      <c r="H128" s="3"/>
    </row>
    <row r="129" spans="1:8" x14ac:dyDescent="0.2">
      <c r="A129" s="2"/>
      <c r="B129" s="3"/>
      <c r="D129" s="61"/>
      <c r="E129" s="3"/>
      <c r="G129" s="61"/>
      <c r="H129" s="3"/>
    </row>
    <row r="130" spans="1:8" x14ac:dyDescent="0.2">
      <c r="A130" s="2"/>
      <c r="B130" s="3"/>
      <c r="D130" s="61"/>
      <c r="E130" s="3"/>
      <c r="G130" s="61"/>
      <c r="H130" s="3"/>
    </row>
    <row r="131" spans="1:8" x14ac:dyDescent="0.2">
      <c r="A131" s="2"/>
      <c r="B131" s="3"/>
      <c r="D131" s="61"/>
      <c r="E131" s="3"/>
      <c r="G131" s="61"/>
      <c r="H131" s="3"/>
    </row>
    <row r="132" spans="1:8" x14ac:dyDescent="0.2">
      <c r="A132" s="2"/>
      <c r="B132" s="3"/>
      <c r="D132" s="61"/>
      <c r="E132" s="3"/>
      <c r="G132" s="61"/>
      <c r="H132" s="3"/>
    </row>
    <row r="133" spans="1:8" x14ac:dyDescent="0.2">
      <c r="A133" s="2"/>
      <c r="B133" s="3"/>
      <c r="D133" s="61"/>
      <c r="E133" s="3"/>
      <c r="G133" s="61"/>
      <c r="H133" s="3"/>
    </row>
    <row r="134" spans="1:8" x14ac:dyDescent="0.2">
      <c r="A134" s="2"/>
      <c r="B134" s="3"/>
      <c r="D134" s="61"/>
      <c r="E134" s="3"/>
      <c r="G134" s="61"/>
      <c r="H134" s="3"/>
    </row>
    <row r="135" spans="1:8" x14ac:dyDescent="0.2">
      <c r="A135" s="2"/>
      <c r="B135" s="3"/>
      <c r="D135" s="61"/>
      <c r="E135" s="3"/>
      <c r="G135" s="61"/>
      <c r="H135" s="3"/>
    </row>
    <row r="136" spans="1:8" x14ac:dyDescent="0.2">
      <c r="A136" s="2"/>
      <c r="B136" s="3"/>
      <c r="D136" s="61"/>
      <c r="E136" s="3"/>
      <c r="G136" s="61"/>
      <c r="H136" s="3"/>
    </row>
    <row r="137" spans="1:8" x14ac:dyDescent="0.2">
      <c r="A137" s="2"/>
      <c r="B137" s="3"/>
      <c r="D137" s="61"/>
      <c r="E137" s="3"/>
      <c r="G137" s="61"/>
      <c r="H137" s="3"/>
    </row>
    <row r="138" spans="1:8" x14ac:dyDescent="0.2">
      <c r="A138" s="2"/>
      <c r="B138" s="3"/>
      <c r="D138" s="61"/>
      <c r="E138" s="3"/>
      <c r="G138" s="61"/>
      <c r="H138" s="3"/>
    </row>
    <row r="139" spans="1:8" x14ac:dyDescent="0.2">
      <c r="A139" s="2"/>
      <c r="B139" s="3"/>
      <c r="D139" s="61"/>
      <c r="E139" s="3"/>
      <c r="G139" s="61"/>
      <c r="H139" s="3"/>
    </row>
    <row r="140" spans="1:8" x14ac:dyDescent="0.2">
      <c r="A140" s="2"/>
      <c r="B140" s="3"/>
      <c r="D140" s="61"/>
      <c r="E140" s="3"/>
      <c r="G140" s="61"/>
      <c r="H140" s="3"/>
    </row>
    <row r="141" spans="1:8" x14ac:dyDescent="0.2">
      <c r="A141" s="2"/>
      <c r="B141" s="3"/>
      <c r="D141" s="61"/>
      <c r="E141" s="3"/>
      <c r="G141" s="61"/>
      <c r="H141" s="3"/>
    </row>
    <row r="142" spans="1:8" x14ac:dyDescent="0.2">
      <c r="A142" s="2"/>
      <c r="B142" s="3"/>
      <c r="D142" s="61"/>
      <c r="E142" s="3"/>
      <c r="G142" s="61"/>
      <c r="H142" s="3"/>
    </row>
    <row r="143" spans="1:8" x14ac:dyDescent="0.2">
      <c r="A143" s="2"/>
      <c r="B143" s="3"/>
      <c r="D143" s="61"/>
      <c r="E143" s="3"/>
      <c r="G143" s="61"/>
      <c r="H143" s="3"/>
    </row>
    <row r="144" spans="1:8" x14ac:dyDescent="0.2">
      <c r="A144" s="2"/>
      <c r="B144" s="3"/>
      <c r="D144" s="61"/>
      <c r="E144" s="3"/>
      <c r="G144" s="61"/>
      <c r="H144" s="3"/>
    </row>
    <row r="145" spans="1:8" x14ac:dyDescent="0.2">
      <c r="A145" s="2"/>
      <c r="B145" s="3"/>
      <c r="D145" s="61"/>
      <c r="E145" s="3"/>
      <c r="G145" s="61"/>
      <c r="H145" s="3"/>
    </row>
    <row r="146" spans="1:8" x14ac:dyDescent="0.2">
      <c r="A146" s="2"/>
      <c r="B146" s="3"/>
      <c r="D146" s="61"/>
      <c r="E146" s="3"/>
      <c r="G146" s="61"/>
      <c r="H146" s="3"/>
    </row>
    <row r="147" spans="1:8" x14ac:dyDescent="0.2">
      <c r="A147" s="2"/>
      <c r="B147" s="3"/>
      <c r="D147" s="61"/>
      <c r="E147" s="3"/>
      <c r="G147" s="61"/>
      <c r="H147" s="3"/>
    </row>
    <row r="148" spans="1:8" x14ac:dyDescent="0.2">
      <c r="A148" s="2"/>
      <c r="B148" s="3"/>
      <c r="D148" s="61"/>
      <c r="E148" s="3"/>
      <c r="G148" s="61"/>
      <c r="H148" s="3"/>
    </row>
    <row r="149" spans="1:8" x14ac:dyDescent="0.2">
      <c r="A149" s="2"/>
      <c r="B149" s="3"/>
      <c r="D149" s="61"/>
      <c r="E149" s="3"/>
      <c r="G149" s="61"/>
      <c r="H149" s="3"/>
    </row>
    <row r="150" spans="1:8" x14ac:dyDescent="0.2">
      <c r="A150" s="2"/>
      <c r="B150" s="3"/>
      <c r="D150" s="61"/>
      <c r="E150" s="3"/>
      <c r="G150" s="61"/>
      <c r="H150" s="3"/>
    </row>
    <row r="151" spans="1:8" x14ac:dyDescent="0.2">
      <c r="A151" s="2"/>
      <c r="B151" s="3"/>
      <c r="D151" s="61"/>
      <c r="E151" s="3"/>
      <c r="G151" s="61"/>
      <c r="H151" s="3"/>
    </row>
    <row r="152" spans="1:8" x14ac:dyDescent="0.2">
      <c r="A152" s="2"/>
      <c r="B152" s="3"/>
      <c r="D152" s="61"/>
      <c r="E152" s="3"/>
      <c r="G152" s="61"/>
      <c r="H152" s="3"/>
    </row>
    <row r="153" spans="1:8" x14ac:dyDescent="0.2">
      <c r="A153" s="2"/>
      <c r="B153" s="3"/>
      <c r="D153" s="61"/>
      <c r="E153" s="3"/>
      <c r="G153" s="61"/>
      <c r="H153" s="3"/>
    </row>
    <row r="154" spans="1:8" x14ac:dyDescent="0.2">
      <c r="A154" s="2"/>
      <c r="B154" s="3"/>
      <c r="D154" s="61"/>
      <c r="E154" s="3"/>
      <c r="G154" s="61"/>
      <c r="H154" s="3"/>
    </row>
    <row r="155" spans="1:8" x14ac:dyDescent="0.2">
      <c r="A155" s="2"/>
      <c r="B155" s="3"/>
      <c r="D155" s="61"/>
      <c r="E155" s="3"/>
      <c r="G155" s="61"/>
      <c r="H155" s="3"/>
    </row>
    <row r="156" spans="1:8" x14ac:dyDescent="0.2">
      <c r="A156" s="2"/>
      <c r="B156" s="3"/>
      <c r="D156" s="61"/>
      <c r="E156" s="3"/>
      <c r="G156" s="61"/>
      <c r="H156" s="3"/>
    </row>
    <row r="157" spans="1:8" x14ac:dyDescent="0.2">
      <c r="A157" s="2"/>
      <c r="B157" s="3"/>
      <c r="D157" s="61"/>
      <c r="E157" s="3"/>
      <c r="G157" s="61"/>
      <c r="H157" s="3"/>
    </row>
    <row r="158" spans="1:8" x14ac:dyDescent="0.2">
      <c r="A158" s="2"/>
      <c r="B158" s="3"/>
      <c r="D158" s="61"/>
      <c r="E158" s="3"/>
      <c r="G158" s="61"/>
      <c r="H158" s="3"/>
    </row>
    <row r="159" spans="1:8" x14ac:dyDescent="0.2">
      <c r="A159" s="2"/>
      <c r="B159" s="3"/>
      <c r="D159" s="61"/>
      <c r="E159" s="3"/>
      <c r="G159" s="61"/>
      <c r="H159" s="3"/>
    </row>
    <row r="160" spans="1:8" x14ac:dyDescent="0.2">
      <c r="A160" s="2"/>
      <c r="B160" s="3"/>
      <c r="D160" s="61"/>
      <c r="E160" s="3"/>
      <c r="G160" s="61"/>
      <c r="H160" s="3"/>
    </row>
    <row r="161" spans="1:8" x14ac:dyDescent="0.2">
      <c r="A161" s="2"/>
      <c r="B161" s="3"/>
      <c r="D161" s="61"/>
      <c r="E161" s="3"/>
      <c r="G161" s="61"/>
      <c r="H161" s="3"/>
    </row>
    <row r="162" spans="1:8" x14ac:dyDescent="0.2">
      <c r="A162" s="2"/>
      <c r="B162" s="3"/>
      <c r="D162" s="61"/>
      <c r="E162" s="3"/>
      <c r="G162" s="61"/>
      <c r="H162" s="3"/>
    </row>
    <row r="163" spans="1:8" x14ac:dyDescent="0.2">
      <c r="A163" s="2"/>
      <c r="B163" s="3"/>
      <c r="D163" s="61"/>
      <c r="E163" s="3"/>
      <c r="G163" s="61"/>
      <c r="H163" s="3"/>
    </row>
    <row r="164" spans="1:8" x14ac:dyDescent="0.2">
      <c r="A164" s="2"/>
      <c r="B164" s="3"/>
      <c r="D164" s="61"/>
      <c r="E164" s="3"/>
      <c r="G164" s="61"/>
      <c r="H164" s="3"/>
    </row>
    <row r="165" spans="1:8" x14ac:dyDescent="0.2">
      <c r="A165" s="2"/>
      <c r="B165" s="3"/>
      <c r="D165" s="61"/>
      <c r="E165" s="3"/>
      <c r="G165" s="61"/>
      <c r="H165" s="3"/>
    </row>
    <row r="166" spans="1:8" x14ac:dyDescent="0.2">
      <c r="A166" s="2"/>
      <c r="B166" s="3"/>
      <c r="D166" s="61"/>
      <c r="E166" s="3"/>
      <c r="G166" s="61"/>
      <c r="H166" s="3"/>
    </row>
    <row r="167" spans="1:8" x14ac:dyDescent="0.2">
      <c r="A167" s="2"/>
      <c r="B167" s="3"/>
      <c r="D167" s="61"/>
      <c r="E167" s="3"/>
      <c r="G167" s="61"/>
      <c r="H167" s="3"/>
    </row>
    <row r="168" spans="1:8" x14ac:dyDescent="0.2">
      <c r="A168" s="2"/>
      <c r="B168" s="3"/>
      <c r="D168" s="61"/>
      <c r="E168" s="3"/>
      <c r="G168" s="61"/>
      <c r="H168" s="3"/>
    </row>
    <row r="169" spans="1:8" x14ac:dyDescent="0.2">
      <c r="A169" s="2"/>
      <c r="B169" s="3"/>
      <c r="D169" s="61"/>
      <c r="E169" s="3"/>
      <c r="G169" s="61"/>
      <c r="H169" s="3"/>
    </row>
    <row r="170" spans="1:8" x14ac:dyDescent="0.2">
      <c r="A170" s="2"/>
      <c r="B170" s="3"/>
      <c r="D170" s="61"/>
      <c r="E170" s="3"/>
      <c r="G170" s="61"/>
      <c r="H170" s="3"/>
    </row>
    <row r="171" spans="1:8" x14ac:dyDescent="0.2">
      <c r="A171" s="2"/>
      <c r="B171" s="3"/>
      <c r="D171" s="61"/>
      <c r="E171" s="3"/>
      <c r="G171" s="61"/>
      <c r="H171" s="3"/>
    </row>
    <row r="172" spans="1:8" x14ac:dyDescent="0.2">
      <c r="A172" s="2"/>
      <c r="B172" s="3"/>
      <c r="D172" s="61"/>
      <c r="E172" s="3"/>
      <c r="G172" s="61"/>
      <c r="H172" s="3"/>
    </row>
    <row r="173" spans="1:8" x14ac:dyDescent="0.2">
      <c r="A173" s="2"/>
      <c r="B173" s="3"/>
      <c r="D173" s="61"/>
      <c r="E173" s="3"/>
      <c r="G173" s="61"/>
      <c r="H173" s="3"/>
    </row>
    <row r="174" spans="1:8" x14ac:dyDescent="0.2">
      <c r="A174" s="2"/>
      <c r="B174" s="3"/>
      <c r="D174" s="61"/>
      <c r="E174" s="3"/>
      <c r="G174" s="61"/>
      <c r="H174" s="3"/>
    </row>
    <row r="175" spans="1:8" x14ac:dyDescent="0.2">
      <c r="A175" s="2"/>
      <c r="B175" s="3"/>
      <c r="D175" s="61"/>
      <c r="E175" s="3"/>
      <c r="G175" s="61"/>
      <c r="H175" s="3"/>
    </row>
    <row r="176" spans="1:8" x14ac:dyDescent="0.2">
      <c r="A176" s="2"/>
      <c r="B176" s="3"/>
      <c r="D176" s="61"/>
      <c r="E176" s="3"/>
      <c r="G176" s="61"/>
      <c r="H176" s="3"/>
    </row>
    <row r="177" spans="1:8" x14ac:dyDescent="0.2">
      <c r="A177" s="2"/>
      <c r="B177" s="3"/>
      <c r="D177" s="61"/>
      <c r="E177" s="3"/>
      <c r="G177" s="61"/>
      <c r="H177" s="3"/>
    </row>
    <row r="178" spans="1:8" x14ac:dyDescent="0.2">
      <c r="A178" s="2"/>
      <c r="B178" s="3"/>
      <c r="D178" s="61"/>
      <c r="E178" s="3"/>
      <c r="G178" s="61"/>
      <c r="H178" s="3"/>
    </row>
    <row r="179" spans="1:8" x14ac:dyDescent="0.2">
      <c r="A179" s="2"/>
      <c r="B179" s="3"/>
      <c r="D179" s="61"/>
      <c r="E179" s="3"/>
      <c r="G179" s="61"/>
      <c r="H179" s="3"/>
    </row>
    <row r="180" spans="1:8" x14ac:dyDescent="0.2">
      <c r="A180" s="2"/>
      <c r="B180" s="3"/>
      <c r="D180" s="61"/>
      <c r="E180" s="3"/>
      <c r="G180" s="61"/>
      <c r="H180" s="3"/>
    </row>
    <row r="181" spans="1:8" x14ac:dyDescent="0.2">
      <c r="A181" s="2"/>
      <c r="B181" s="3"/>
      <c r="D181" s="61"/>
      <c r="E181" s="3"/>
      <c r="G181" s="61"/>
      <c r="H181" s="3"/>
    </row>
    <row r="182" spans="1:8" x14ac:dyDescent="0.2">
      <c r="A182" s="2"/>
      <c r="B182" s="3"/>
      <c r="D182" s="61"/>
      <c r="E182" s="3"/>
      <c r="G182" s="61"/>
      <c r="H182" s="3"/>
    </row>
    <row r="183" spans="1:8" x14ac:dyDescent="0.2">
      <c r="A183" s="2"/>
      <c r="B183" s="3"/>
      <c r="D183" s="61"/>
      <c r="E183" s="3"/>
      <c r="G183" s="61"/>
      <c r="H183" s="3"/>
    </row>
    <row r="184" spans="1:8" x14ac:dyDescent="0.2">
      <c r="A184" s="2"/>
      <c r="B184" s="3"/>
      <c r="D184" s="61"/>
      <c r="E184" s="3"/>
      <c r="G184" s="61"/>
      <c r="H184" s="3"/>
    </row>
    <row r="185" spans="1:8" x14ac:dyDescent="0.2">
      <c r="A185" s="2"/>
      <c r="B185" s="3"/>
      <c r="D185" s="61"/>
      <c r="E185" s="3"/>
      <c r="G185" s="61"/>
      <c r="H185" s="3"/>
    </row>
    <row r="186" spans="1:8" x14ac:dyDescent="0.2">
      <c r="A186" s="2"/>
      <c r="B186" s="3"/>
      <c r="D186" s="61"/>
      <c r="E186" s="3"/>
      <c r="G186" s="61"/>
      <c r="H186" s="3"/>
    </row>
    <row r="187" spans="1:8" x14ac:dyDescent="0.2">
      <c r="A187" s="2"/>
      <c r="B187" s="3"/>
      <c r="D187" s="61"/>
      <c r="E187" s="3"/>
      <c r="G187" s="61"/>
      <c r="H187" s="3"/>
    </row>
    <row r="188" spans="1:8" x14ac:dyDescent="0.2">
      <c r="A188" s="2"/>
      <c r="B188" s="3"/>
      <c r="D188" s="61"/>
      <c r="E188" s="3"/>
      <c r="G188" s="61"/>
      <c r="H188" s="3"/>
    </row>
    <row r="189" spans="1:8" x14ac:dyDescent="0.2">
      <c r="A189" s="2"/>
      <c r="B189" s="3"/>
      <c r="D189" s="61"/>
      <c r="E189" s="3"/>
      <c r="G189" s="61"/>
      <c r="H189" s="3"/>
    </row>
    <row r="190" spans="1:8" x14ac:dyDescent="0.2">
      <c r="A190" s="2"/>
      <c r="B190" s="3"/>
      <c r="D190" s="61"/>
      <c r="E190" s="3"/>
      <c r="G190" s="61"/>
      <c r="H190" s="3"/>
    </row>
    <row r="191" spans="1:8" x14ac:dyDescent="0.2">
      <c r="A191" s="4"/>
      <c r="D191" s="56"/>
      <c r="G191" s="56"/>
    </row>
    <row r="192" spans="1:8" x14ac:dyDescent="0.2">
      <c r="A192" s="4"/>
      <c r="D192" s="56"/>
      <c r="G192" s="56"/>
    </row>
    <row r="193" spans="1:7" x14ac:dyDescent="0.2">
      <c r="A193" s="4"/>
      <c r="D193" s="56"/>
      <c r="G193" s="56"/>
    </row>
    <row r="194" spans="1:7" x14ac:dyDescent="0.2">
      <c r="A194" s="4"/>
      <c r="D194" s="56"/>
      <c r="G194" s="56"/>
    </row>
    <row r="195" spans="1:7" x14ac:dyDescent="0.2">
      <c r="A195" s="4"/>
      <c r="D195" s="56"/>
      <c r="G195" s="56"/>
    </row>
    <row r="196" spans="1:7" x14ac:dyDescent="0.2">
      <c r="A196" s="4"/>
      <c r="D196" s="56"/>
      <c r="G196" s="56"/>
    </row>
    <row r="197" spans="1:7" x14ac:dyDescent="0.2">
      <c r="A197" s="4"/>
      <c r="D197" s="56"/>
      <c r="G197" s="56"/>
    </row>
    <row r="198" spans="1:7" x14ac:dyDescent="0.2">
      <c r="A198" s="4"/>
      <c r="D198" s="56"/>
      <c r="G198" s="56"/>
    </row>
    <row r="199" spans="1:7" x14ac:dyDescent="0.2">
      <c r="A199" s="4"/>
      <c r="D199" s="56"/>
      <c r="G199" s="56"/>
    </row>
    <row r="200" spans="1:7" x14ac:dyDescent="0.2">
      <c r="A200" s="4"/>
      <c r="D200" s="56"/>
      <c r="G200" s="56"/>
    </row>
    <row r="201" spans="1:7" x14ac:dyDescent="0.2">
      <c r="A201" s="4"/>
      <c r="D201" s="56"/>
      <c r="G201" s="56"/>
    </row>
    <row r="202" spans="1:7" x14ac:dyDescent="0.2">
      <c r="A202" s="4"/>
      <c r="D202" s="56"/>
      <c r="G202" s="56"/>
    </row>
    <row r="203" spans="1:7" x14ac:dyDescent="0.2">
      <c r="A203" s="4"/>
      <c r="D203" s="56"/>
      <c r="G203" s="56"/>
    </row>
    <row r="204" spans="1:7" x14ac:dyDescent="0.2">
      <c r="A204" s="4"/>
      <c r="D204" s="56"/>
      <c r="G204" s="56"/>
    </row>
    <row r="205" spans="1:7" x14ac:dyDescent="0.2">
      <c r="A205" s="4"/>
      <c r="D205" s="56"/>
      <c r="G205" s="56"/>
    </row>
    <row r="206" spans="1:7" x14ac:dyDescent="0.2">
      <c r="A206" s="4"/>
      <c r="D206" s="56"/>
      <c r="G206" s="56"/>
    </row>
    <row r="207" spans="1:7" x14ac:dyDescent="0.2">
      <c r="A207" s="4"/>
      <c r="D207" s="56"/>
      <c r="G207" s="56"/>
    </row>
    <row r="208" spans="1:7" x14ac:dyDescent="0.2">
      <c r="A208" s="4"/>
      <c r="D208" s="56"/>
      <c r="G208" s="56"/>
    </row>
    <row r="209" spans="1:7" x14ac:dyDescent="0.2">
      <c r="A209" s="4"/>
      <c r="D209" s="56"/>
      <c r="G209" s="56"/>
    </row>
    <row r="210" spans="1:7" x14ac:dyDescent="0.2">
      <c r="A210" s="4"/>
      <c r="D210" s="56"/>
      <c r="G210" s="56"/>
    </row>
    <row r="211" spans="1:7" x14ac:dyDescent="0.2">
      <c r="A211" s="4"/>
      <c r="D211" s="56"/>
      <c r="G211" s="56"/>
    </row>
    <row r="212" spans="1:7" x14ac:dyDescent="0.2">
      <c r="A212" s="4"/>
      <c r="D212" s="56"/>
      <c r="G212" s="56"/>
    </row>
    <row r="213" spans="1:7" x14ac:dyDescent="0.2">
      <c r="A213" s="4"/>
      <c r="D213" s="56"/>
      <c r="G213" s="56"/>
    </row>
    <row r="214" spans="1:7" x14ac:dyDescent="0.2">
      <c r="A214" s="4"/>
      <c r="D214" s="56"/>
      <c r="G214" s="56"/>
    </row>
    <row r="215" spans="1:7" x14ac:dyDescent="0.2">
      <c r="A215" s="4"/>
      <c r="D215" s="56"/>
      <c r="G215" s="56"/>
    </row>
    <row r="216" spans="1:7" x14ac:dyDescent="0.2">
      <c r="A216" s="4"/>
      <c r="D216" s="56"/>
      <c r="G216" s="56"/>
    </row>
    <row r="217" spans="1:7" x14ac:dyDescent="0.2">
      <c r="A217" s="4"/>
      <c r="D217" s="56"/>
      <c r="G217" s="56"/>
    </row>
    <row r="218" spans="1:7" x14ac:dyDescent="0.2">
      <c r="A218" s="4"/>
      <c r="D218" s="56"/>
      <c r="G218" s="56"/>
    </row>
    <row r="219" spans="1:7" x14ac:dyDescent="0.2">
      <c r="A219" s="4"/>
      <c r="D219" s="56"/>
      <c r="G219" s="56"/>
    </row>
    <row r="220" spans="1:7" x14ac:dyDescent="0.2">
      <c r="A220" s="4"/>
      <c r="D220" s="56"/>
      <c r="G220" s="56"/>
    </row>
    <row r="221" spans="1:7" x14ac:dyDescent="0.2">
      <c r="A221" s="4"/>
      <c r="D221" s="56"/>
      <c r="G221" s="56"/>
    </row>
    <row r="222" spans="1:7" x14ac:dyDescent="0.2">
      <c r="A222" s="4"/>
      <c r="D222" s="56"/>
      <c r="G222" s="56"/>
    </row>
    <row r="223" spans="1:7" x14ac:dyDescent="0.2">
      <c r="A223" s="4"/>
      <c r="D223" s="56"/>
      <c r="G223" s="56"/>
    </row>
    <row r="224" spans="1:7" x14ac:dyDescent="0.2">
      <c r="A224" s="4"/>
      <c r="D224" s="56"/>
      <c r="G224" s="56"/>
    </row>
    <row r="225" spans="1:7" x14ac:dyDescent="0.2">
      <c r="A225" s="4"/>
      <c r="D225" s="56"/>
      <c r="G225" s="56"/>
    </row>
    <row r="226" spans="1:7" x14ac:dyDescent="0.2">
      <c r="A226" s="4"/>
      <c r="D226" s="56"/>
      <c r="G226" s="56"/>
    </row>
    <row r="227" spans="1:7" x14ac:dyDescent="0.2">
      <c r="A227" s="4"/>
      <c r="D227" s="56"/>
      <c r="G227" s="56"/>
    </row>
    <row r="228" spans="1:7" x14ac:dyDescent="0.2">
      <c r="A228" s="4"/>
      <c r="D228" s="56"/>
      <c r="G228" s="56"/>
    </row>
    <row r="229" spans="1:7" x14ac:dyDescent="0.2">
      <c r="A229" s="4"/>
      <c r="D229" s="56"/>
      <c r="G229" s="56"/>
    </row>
    <row r="230" spans="1:7" x14ac:dyDescent="0.2">
      <c r="A230" s="4"/>
      <c r="D230" s="56"/>
      <c r="G230" s="56"/>
    </row>
    <row r="231" spans="1:7" x14ac:dyDescent="0.2">
      <c r="A231" s="4"/>
      <c r="D231" s="56"/>
      <c r="G231" s="56"/>
    </row>
    <row r="232" spans="1:7" x14ac:dyDescent="0.2">
      <c r="A232" s="4"/>
      <c r="D232" s="56"/>
      <c r="G232" s="56"/>
    </row>
    <row r="233" spans="1:7" x14ac:dyDescent="0.2">
      <c r="A233" s="4"/>
      <c r="D233" s="56"/>
      <c r="G233" s="56"/>
    </row>
    <row r="234" spans="1:7" x14ac:dyDescent="0.2">
      <c r="A234" s="4"/>
      <c r="D234" s="56"/>
      <c r="G234" s="56"/>
    </row>
    <row r="235" spans="1:7" x14ac:dyDescent="0.2">
      <c r="A235" s="4"/>
      <c r="D235" s="56"/>
      <c r="G235" s="56"/>
    </row>
    <row r="236" spans="1:7" x14ac:dyDescent="0.2">
      <c r="A236" s="4"/>
      <c r="D236" s="56"/>
      <c r="G236" s="56"/>
    </row>
    <row r="237" spans="1:7" x14ac:dyDescent="0.2">
      <c r="A237" s="4"/>
      <c r="D237" s="56"/>
      <c r="G237" s="56"/>
    </row>
    <row r="238" spans="1:7" x14ac:dyDescent="0.2">
      <c r="A238" s="4"/>
      <c r="D238" s="56"/>
      <c r="G238" s="56"/>
    </row>
    <row r="239" spans="1:7" x14ac:dyDescent="0.2">
      <c r="A239" s="4"/>
      <c r="D239" s="56"/>
      <c r="G239" s="56"/>
    </row>
    <row r="240" spans="1:7" x14ac:dyDescent="0.2">
      <c r="A240" s="4"/>
      <c r="D240" s="56"/>
      <c r="G240" s="56"/>
    </row>
    <row r="241" spans="1:7" x14ac:dyDescent="0.2">
      <c r="A241" s="4"/>
      <c r="D241" s="56"/>
      <c r="G241" s="56"/>
    </row>
    <row r="242" spans="1:7" x14ac:dyDescent="0.2">
      <c r="A242" s="4"/>
      <c r="D242" s="56"/>
      <c r="G242" s="56"/>
    </row>
    <row r="243" spans="1:7" x14ac:dyDescent="0.2">
      <c r="A243" s="4"/>
      <c r="D243" s="56"/>
      <c r="G243" s="56"/>
    </row>
    <row r="244" spans="1:7" x14ac:dyDescent="0.2">
      <c r="A244" s="4"/>
      <c r="D244" s="56"/>
      <c r="G244" s="56"/>
    </row>
    <row r="245" spans="1:7" x14ac:dyDescent="0.2">
      <c r="A245" s="4"/>
      <c r="D245" s="56"/>
      <c r="G245" s="56"/>
    </row>
    <row r="246" spans="1:7" x14ac:dyDescent="0.2">
      <c r="A246" s="4"/>
      <c r="D246" s="56"/>
      <c r="G246" s="56"/>
    </row>
    <row r="247" spans="1:7" x14ac:dyDescent="0.2">
      <c r="A247" s="4"/>
      <c r="D247" s="56"/>
      <c r="G247" s="56"/>
    </row>
    <row r="248" spans="1:7" x14ac:dyDescent="0.2">
      <c r="A248" s="4"/>
      <c r="D248" s="56"/>
      <c r="G248" s="56"/>
    </row>
    <row r="249" spans="1:7" x14ac:dyDescent="0.2">
      <c r="A249" s="4"/>
      <c r="D249" s="56"/>
      <c r="G249" s="56"/>
    </row>
    <row r="250" spans="1:7" x14ac:dyDescent="0.2">
      <c r="A250" s="4"/>
      <c r="D250" s="56"/>
      <c r="G250" s="56"/>
    </row>
    <row r="251" spans="1:7" x14ac:dyDescent="0.2">
      <c r="A251" s="4"/>
      <c r="D251" s="56"/>
      <c r="G251" s="56"/>
    </row>
    <row r="252" spans="1:7" x14ac:dyDescent="0.2">
      <c r="A252" s="4"/>
      <c r="D252" s="56"/>
      <c r="G252" s="56"/>
    </row>
    <row r="253" spans="1:7" x14ac:dyDescent="0.2">
      <c r="A253" s="4"/>
      <c r="D253" s="56"/>
      <c r="G253" s="56"/>
    </row>
    <row r="254" spans="1:7" x14ac:dyDescent="0.2">
      <c r="A254" s="4"/>
      <c r="D254" s="56"/>
      <c r="G254" s="56"/>
    </row>
    <row r="255" spans="1:7" x14ac:dyDescent="0.2">
      <c r="A255" s="4"/>
      <c r="D255" s="56"/>
      <c r="G255" s="56"/>
    </row>
  </sheetData>
  <sheetProtection algorithmName="SHA-512" hashValue="Q+TpioozblFJpvJ9gVWziRAaPIeXG7y66sf06DZazzNABa/RQPNiVDBLqdJHjn52X7uXYQLOujmNPZasJRvR+w==" saltValue="aJxotiZobFgj/fs84XjJFA==" spinCount="100000" sheet="1" objects="1" scenarios="1" selectLockedCells="1" selectUnlockedCells="1"/>
  <mergeCells count="35">
    <mergeCell ref="I34:I36"/>
    <mergeCell ref="I9:I11"/>
    <mergeCell ref="I14:I16"/>
    <mergeCell ref="I19:I21"/>
    <mergeCell ref="I24:I26"/>
    <mergeCell ref="I29:I31"/>
    <mergeCell ref="I39:I41"/>
    <mergeCell ref="I44:I46"/>
    <mergeCell ref="I49:I51"/>
    <mergeCell ref="I54:I56"/>
    <mergeCell ref="I59:I61"/>
    <mergeCell ref="F54:F56"/>
    <mergeCell ref="F59:F61"/>
    <mergeCell ref="F4:F6"/>
    <mergeCell ref="F9:F11"/>
    <mergeCell ref="F14:F16"/>
    <mergeCell ref="F19:F21"/>
    <mergeCell ref="F24:F26"/>
    <mergeCell ref="F29:F31"/>
    <mergeCell ref="F34:F36"/>
    <mergeCell ref="F39:F41"/>
    <mergeCell ref="F44:F46"/>
    <mergeCell ref="F49:F51"/>
    <mergeCell ref="C59:C61"/>
    <mergeCell ref="C4:C6"/>
    <mergeCell ref="C9:C11"/>
    <mergeCell ref="C14:C16"/>
    <mergeCell ref="C19:C21"/>
    <mergeCell ref="C24:C26"/>
    <mergeCell ref="C29:C31"/>
    <mergeCell ref="C34:C36"/>
    <mergeCell ref="C39:C41"/>
    <mergeCell ref="C44:C46"/>
    <mergeCell ref="C49:C51"/>
    <mergeCell ref="C54:C5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Crescendo n1</vt:lpstr>
      <vt:lpstr>Formule</vt:lpstr>
      <vt:lpstr>Archivio domande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dcterms:created xsi:type="dcterms:W3CDTF">2021-06-19T15:14:08Z</dcterms:created>
  <dcterms:modified xsi:type="dcterms:W3CDTF">2026-08-27T20:00:29Z</dcterms:modified>
</cp:coreProperties>
</file>