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ente Pc\Desktop\Giochi realizzati\Quigma\Enigmistica varia (targa ecc)\"/>
    </mc:Choice>
  </mc:AlternateContent>
  <bookViews>
    <workbookView xWindow="0" yWindow="0" windowWidth="19200" windowHeight="8130"/>
  </bookViews>
  <sheets>
    <sheet name="Kronos Quigma 5 n1" sheetId="1" r:id="rId1"/>
    <sheet name="Formul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2" l="1"/>
  <c r="C5" i="2"/>
  <c r="C4" i="2"/>
  <c r="C3" i="2"/>
  <c r="C2" i="2"/>
  <c r="F6" i="2" l="1"/>
  <c r="G18" i="1" s="1"/>
  <c r="F5" i="2"/>
  <c r="G13" i="1" s="1"/>
  <c r="F4" i="2"/>
  <c r="G28" i="1" s="1"/>
  <c r="F3" i="2"/>
  <c r="G8" i="1" l="1"/>
  <c r="F2" i="2"/>
  <c r="G23" i="1" s="1"/>
  <c r="D4" i="2" l="1"/>
  <c r="D6" i="2"/>
  <c r="D5" i="2"/>
  <c r="D3" i="2"/>
  <c r="D2" i="2"/>
  <c r="D9" i="2" l="1"/>
  <c r="C18" i="2" l="1"/>
  <c r="C16" i="2"/>
  <c r="C14" i="2"/>
  <c r="B17" i="2"/>
  <c r="B15" i="2"/>
  <c r="C17" i="2"/>
  <c r="C15" i="2"/>
  <c r="B18" i="2"/>
  <c r="B16" i="2"/>
  <c r="B14" i="2"/>
  <c r="B12" i="2"/>
  <c r="A18" i="2"/>
  <c r="A17" i="2"/>
  <c r="A15" i="2"/>
  <c r="A16" i="2"/>
  <c r="A14" i="2"/>
  <c r="C32" i="1"/>
  <c r="E17" i="2"/>
  <c r="D14" i="2" l="1"/>
  <c r="E33" i="1" s="1"/>
  <c r="D18" i="2"/>
  <c r="E37" i="1" s="1"/>
  <c r="D15" i="2"/>
  <c r="E34" i="1" s="1"/>
  <c r="D17" i="2"/>
  <c r="E36" i="1" s="1"/>
  <c r="D16" i="2"/>
  <c r="E35" i="1" s="1"/>
</calcChain>
</file>

<file path=xl/sharedStrings.xml><?xml version="1.0" encoding="utf-8"?>
<sst xmlns="http://schemas.openxmlformats.org/spreadsheetml/2006/main" count="41" uniqueCount="27">
  <si>
    <t>A</t>
  </si>
  <si>
    <t>B</t>
  </si>
  <si>
    <t>C</t>
  </si>
  <si>
    <t>D</t>
  </si>
  <si>
    <t>E</t>
  </si>
  <si>
    <t>F</t>
  </si>
  <si>
    <t>G</t>
  </si>
  <si>
    <t>Totale corrispondenti</t>
  </si>
  <si>
    <t>Sequenza esatta</t>
  </si>
  <si>
    <t>Viene stipulato il Concordato di Worms, che sancisce la fine della lotta per le investiture</t>
  </si>
  <si>
    <t>Nasce Timur Barlas, noto come Tamerlano, il cui impero  arrriverà dall'Anatolia alle rive del Gange</t>
  </si>
  <si>
    <t>8 o 9 aprile 1336</t>
  </si>
  <si>
    <t>Papa Onorio III approva la Regola Francescana dell'Ordine dei Frati Minori</t>
  </si>
  <si>
    <t>Si combatte la battaglia di Hastings, con cui Guglielmo il Conquistatore invade l'Inghilterra</t>
  </si>
  <si>
    <r>
      <t>Viene fondata L'</t>
    </r>
    <r>
      <rPr>
        <i/>
        <sz val="12"/>
        <color theme="0"/>
        <rFont val="Calisto MT"/>
        <family val="1"/>
      </rPr>
      <t>Alma Mater Studiorum</t>
    </r>
    <r>
      <rPr>
        <sz val="12"/>
        <color theme="0"/>
        <rFont val="Calisto MT"/>
        <family val="1"/>
      </rPr>
      <t xml:space="preserve"> - Università di Bologna</t>
    </r>
  </si>
  <si>
    <t>14/10/1066</t>
  </si>
  <si>
    <t>anno 1088 (convenzionale)</t>
  </si>
  <si>
    <t>23/09/1122</t>
  </si>
  <si>
    <t>29/11/1223</t>
  </si>
  <si>
    <t>Kronos n. 1</t>
  </si>
  <si>
    <t>1°</t>
  </si>
  <si>
    <t>2°</t>
  </si>
  <si>
    <t>3°</t>
  </si>
  <si>
    <t>4°</t>
  </si>
  <si>
    <t>5°</t>
  </si>
  <si>
    <t>Indovina la sequenza cronologica di questi eventi. Nello spazio bianco indicato dalla freccia, scrivi la lettera corrispondente all'evento che va collocato in quella posizione temporale, dal 1° al 5°. L'evento apparirà in automatico. Se la sequenza è corretta ti verrà confermato nelle caselle in fondo</t>
  </si>
  <si>
    <t>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</si>
</sst>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2"/>
      <color theme="1"/>
      <name val="Calisto MT"/>
      <family val="1"/>
    </font>
    <font>
      <sz val="12"/>
      <color theme="0"/>
      <name val="Calisto MT"/>
      <family val="1"/>
    </font>
    <font>
      <sz val="11"/>
      <color theme="8" tint="0.59999389629810485"/>
      <name val="Calibri"/>
      <family val="2"/>
      <scheme val="minor"/>
    </font>
    <font>
      <sz val="16"/>
      <color theme="1"/>
      <name val="Monotype Corsiva"/>
      <family val="4"/>
    </font>
    <font>
      <sz val="12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2"/>
      <color theme="0"/>
      <name val="Calisto MT"/>
      <family val="1"/>
    </font>
    <font>
      <sz val="18"/>
      <color theme="8" tint="-0.499984740745262"/>
      <name val="Segoe UI"/>
      <family val="2"/>
    </font>
    <font>
      <sz val="11"/>
      <color theme="1"/>
      <name val="Segoe UI"/>
      <family val="2"/>
    </font>
    <font>
      <sz val="12"/>
      <color theme="1"/>
      <name val="Segoe UI"/>
      <family val="2"/>
    </font>
    <font>
      <b/>
      <sz val="12"/>
      <color theme="1"/>
      <name val="Calisto MT"/>
      <family val="1"/>
    </font>
    <font>
      <sz val="16"/>
      <color theme="1"/>
      <name val="Wingdings"/>
      <charset val="2"/>
    </font>
    <font>
      <i/>
      <sz val="40"/>
      <color theme="0"/>
      <name val="Calisto MT"/>
      <family val="1"/>
    </font>
    <font>
      <sz val="11"/>
      <color theme="0"/>
      <name val="Calibri"/>
      <family val="2"/>
      <scheme val="minor"/>
    </font>
    <font>
      <sz val="11"/>
      <color theme="7" tint="0.79998168889431442"/>
      <name val="Calibri"/>
      <family val="2"/>
      <scheme val="minor"/>
    </font>
    <font>
      <sz val="14"/>
      <color theme="7" tint="0.79998168889431442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A47D00"/>
        <bgColor indexed="64"/>
      </patternFill>
    </fill>
    <fill>
      <patternFill patternType="solid">
        <fgColor rgb="FF205B78"/>
        <bgColor indexed="64"/>
      </patternFill>
    </fill>
    <fill>
      <patternFill patternType="solid">
        <fgColor rgb="FFB00000"/>
        <bgColor indexed="64"/>
      </patternFill>
    </fill>
    <fill>
      <patternFill patternType="solid">
        <fgColor rgb="FF0944FF"/>
        <bgColor indexed="64"/>
      </patternFill>
    </fill>
    <fill>
      <patternFill patternType="solid">
        <fgColor rgb="FF2E8A3D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898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FB6FF"/>
        <bgColor indexed="64"/>
      </patternFill>
    </fill>
    <fill>
      <patternFill patternType="solid">
        <fgColor rgb="FFB4E6BC"/>
        <bgColor indexed="64"/>
      </patternFill>
    </fill>
    <fill>
      <patternFill patternType="solid">
        <fgColor rgb="FFB0D7EA"/>
        <bgColor indexed="64"/>
      </patternFill>
    </fill>
    <fill>
      <patternFill patternType="solid">
        <fgColor rgb="FFFFE89F"/>
        <bgColor indexed="64"/>
      </patternFill>
    </fill>
    <fill>
      <patternFill patternType="solid">
        <fgColor rgb="FFFA910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double">
        <color auto="1"/>
      </right>
      <top/>
      <bottom/>
      <diagonal/>
    </border>
    <border>
      <left style="double">
        <color theme="9" tint="-0.24994659260841701"/>
      </left>
      <right/>
      <top style="double">
        <color theme="9" tint="-0.24994659260841701"/>
      </top>
      <bottom style="double">
        <color theme="9" tint="-0.24994659260841701"/>
      </bottom>
      <diagonal/>
    </border>
    <border>
      <left/>
      <right/>
      <top style="double">
        <color theme="9" tint="-0.24994659260841701"/>
      </top>
      <bottom style="double">
        <color theme="9" tint="-0.24994659260841701"/>
      </bottom>
      <diagonal/>
    </border>
    <border>
      <left/>
      <right style="double">
        <color theme="9" tint="-0.24994659260841701"/>
      </right>
      <top style="double">
        <color theme="9" tint="-0.24994659260841701"/>
      </top>
      <bottom style="double">
        <color theme="9" tint="-0.2499465926084170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/>
    </xf>
    <xf numFmtId="0" fontId="4" fillId="16" borderId="1" xfId="0" applyFont="1" applyFill="1" applyBorder="1" applyAlignment="1">
      <alignment horizontal="center" vertical="center"/>
    </xf>
    <xf numFmtId="0" fontId="5" fillId="12" borderId="0" xfId="0" applyFont="1" applyFill="1" applyAlignment="1">
      <alignment horizontal="left" vertical="center"/>
    </xf>
    <xf numFmtId="0" fontId="0" fillId="17" borderId="0" xfId="0" applyFill="1" applyAlignment="1">
      <alignment horizontal="center" vertical="center"/>
    </xf>
    <xf numFmtId="0" fontId="3" fillId="20" borderId="0" xfId="0" applyFont="1" applyFill="1" applyAlignment="1">
      <alignment horizontal="center" vertical="center"/>
    </xf>
    <xf numFmtId="0" fontId="6" fillId="18" borderId="0" xfId="0" applyFont="1" applyFill="1"/>
    <xf numFmtId="0" fontId="6" fillId="18" borderId="0" xfId="0" applyFont="1" applyFill="1" applyAlignment="1">
      <alignment horizontal="right"/>
    </xf>
    <xf numFmtId="0" fontId="6" fillId="9" borderId="0" xfId="0" applyFont="1" applyFill="1"/>
    <xf numFmtId="0" fontId="6" fillId="9" borderId="0" xfId="0" applyFont="1" applyFill="1" applyAlignment="1">
      <alignment horizontal="right"/>
    </xf>
    <xf numFmtId="0" fontId="0" fillId="0" borderId="0" xfId="0" applyFont="1"/>
    <xf numFmtId="0" fontId="7" fillId="21" borderId="0" xfId="0" applyFont="1" applyFill="1" applyAlignment="1">
      <alignment vertical="center" wrapText="1"/>
    </xf>
    <xf numFmtId="0" fontId="7" fillId="7" borderId="0" xfId="0" applyFont="1" applyFill="1" applyAlignment="1">
      <alignment vertical="center" wrapText="1"/>
    </xf>
    <xf numFmtId="0" fontId="7" fillId="8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0" fillId="18" borderId="0" xfId="0" applyFont="1" applyFill="1"/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10" fillId="12" borderId="0" xfId="0" applyFont="1" applyFill="1" applyAlignment="1">
      <alignment horizontal="center" vertical="center"/>
    </xf>
    <xf numFmtId="0" fontId="4" fillId="2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9" xfId="0" applyFont="1" applyFill="1" applyBorder="1" applyAlignment="1">
      <alignment horizontal="center" vertical="center"/>
    </xf>
    <xf numFmtId="0" fontId="14" fillId="6" borderId="20" xfId="0" applyFont="1" applyFill="1" applyBorder="1" applyAlignment="1">
      <alignment horizontal="center" vertical="center"/>
    </xf>
    <xf numFmtId="0" fontId="14" fillId="6" borderId="21" xfId="0" applyFont="1" applyFill="1" applyBorder="1" applyAlignment="1">
      <alignment horizontal="center" vertical="center"/>
    </xf>
    <xf numFmtId="0" fontId="11" fillId="16" borderId="12" xfId="0" applyFont="1" applyFill="1" applyBorder="1" applyAlignment="1">
      <alignment horizontal="center" vertical="center" wrapText="1"/>
    </xf>
    <xf numFmtId="0" fontId="11" fillId="16" borderId="16" xfId="0" applyFont="1" applyFill="1" applyBorder="1" applyAlignment="1">
      <alignment horizontal="center" vertical="center" wrapText="1"/>
    </xf>
    <xf numFmtId="0" fontId="11" fillId="16" borderId="13" xfId="0" applyFont="1" applyFill="1" applyBorder="1" applyAlignment="1">
      <alignment horizontal="center" vertical="center" wrapText="1"/>
    </xf>
    <xf numFmtId="0" fontId="11" fillId="16" borderId="14" xfId="0" applyFont="1" applyFill="1" applyBorder="1" applyAlignment="1">
      <alignment horizontal="center" vertical="center" wrapText="1"/>
    </xf>
    <xf numFmtId="0" fontId="11" fillId="16" borderId="17" xfId="0" applyFont="1" applyFill="1" applyBorder="1" applyAlignment="1">
      <alignment horizontal="center" vertical="center" wrapText="1"/>
    </xf>
    <xf numFmtId="0" fontId="11" fillId="16" borderId="15" xfId="0" applyFont="1" applyFill="1" applyBorder="1" applyAlignment="1">
      <alignment horizontal="center" vertical="center" wrapText="1"/>
    </xf>
    <xf numFmtId="0" fontId="9" fillId="16" borderId="12" xfId="0" applyFont="1" applyFill="1" applyBorder="1" applyAlignment="1">
      <alignment horizontal="center" vertical="center" wrapText="1"/>
    </xf>
    <xf numFmtId="0" fontId="9" fillId="16" borderId="13" xfId="0" applyFont="1" applyFill="1" applyBorder="1" applyAlignment="1">
      <alignment horizontal="center" vertical="center" wrapText="1"/>
    </xf>
    <xf numFmtId="0" fontId="9" fillId="16" borderId="2" xfId="0" applyFont="1" applyFill="1" applyBorder="1" applyAlignment="1">
      <alignment horizontal="center" vertical="center" wrapText="1"/>
    </xf>
    <xf numFmtId="0" fontId="9" fillId="16" borderId="3" xfId="0" applyFont="1" applyFill="1" applyBorder="1" applyAlignment="1">
      <alignment horizontal="center" vertical="center" wrapText="1"/>
    </xf>
    <xf numFmtId="0" fontId="9" fillId="16" borderId="14" xfId="0" applyFont="1" applyFill="1" applyBorder="1" applyAlignment="1">
      <alignment horizontal="center" vertical="center" wrapText="1"/>
    </xf>
    <xf numFmtId="0" fontId="9" fillId="16" borderId="1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6" fillId="19" borderId="0" xfId="0" applyFont="1" applyFill="1" applyAlignment="1">
      <alignment vertical="center"/>
    </xf>
    <xf numFmtId="0" fontId="16" fillId="10" borderId="0" xfId="0" applyFont="1" applyFill="1" applyAlignment="1">
      <alignment vertical="center"/>
    </xf>
    <xf numFmtId="0" fontId="16" fillId="10" borderId="0" xfId="0" applyFont="1" applyFill="1" applyAlignment="1">
      <alignment horizontal="left" vertical="center"/>
    </xf>
    <xf numFmtId="14" fontId="16" fillId="10" borderId="0" xfId="0" applyNumberFormat="1" applyFont="1" applyFill="1" applyAlignment="1">
      <alignment horizontal="left" vertical="center"/>
    </xf>
    <xf numFmtId="0" fontId="16" fillId="10" borderId="0" xfId="0" applyFont="1" applyFill="1"/>
    <xf numFmtId="0" fontId="17" fillId="10" borderId="0" xfId="0" applyFont="1" applyFill="1"/>
    <xf numFmtId="0" fontId="17" fillId="10" borderId="0" xfId="0" applyFont="1" applyFill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E89F"/>
      <color rgb="FF2E8A3D"/>
      <color rgb="FF9FB6FF"/>
      <color rgb="FFB4E6BC"/>
      <color rgb="FFA2F0C2"/>
      <color rgb="FFF4E906"/>
      <color rgb="FFECE106"/>
      <color rgb="FF9DF5A1"/>
      <color rgb="FFFFF2CC"/>
      <color rgb="FFFFF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8"/>
  <sheetViews>
    <sheetView tabSelected="1" workbookViewId="0">
      <selection activeCell="M34" sqref="M34"/>
    </sheetView>
  </sheetViews>
  <sheetFormatPr defaultRowHeight="15" x14ac:dyDescent="0.25"/>
  <cols>
    <col min="1" max="1" width="0.42578125" style="1" customWidth="1"/>
    <col min="2" max="2" width="1.42578125" style="1" customWidth="1"/>
    <col min="3" max="3" width="39.42578125" style="1" customWidth="1"/>
    <col min="4" max="4" width="1.42578125" style="1" customWidth="1"/>
    <col min="5" max="5" width="3.5703125" style="1" customWidth="1"/>
    <col min="6" max="6" width="1.42578125" style="1" customWidth="1"/>
    <col min="7" max="7" width="39.42578125" style="1" customWidth="1"/>
    <col min="8" max="8" width="1.42578125" style="1" customWidth="1"/>
    <col min="9" max="9" width="0.42578125" style="1" customWidth="1"/>
    <col min="10" max="16384" width="9.140625" style="1"/>
  </cols>
  <sheetData>
    <row r="1" spans="2:9" ht="6" customHeight="1" thickBot="1" x14ac:dyDescent="0.3"/>
    <row r="2" spans="2:9" ht="39" customHeight="1" thickTop="1" thickBot="1" x14ac:dyDescent="0.3">
      <c r="C2" s="42" t="s">
        <v>19</v>
      </c>
      <c r="D2" s="43"/>
      <c r="E2" s="43"/>
      <c r="F2" s="43"/>
      <c r="G2" s="44"/>
    </row>
    <row r="3" spans="2:9" ht="6" customHeight="1" thickTop="1" x14ac:dyDescent="0.25"/>
    <row r="4" spans="2:9" ht="37.5" customHeight="1" x14ac:dyDescent="0.25">
      <c r="C4" s="45" t="s">
        <v>25</v>
      </c>
      <c r="D4" s="46"/>
      <c r="E4" s="46"/>
      <c r="F4" s="46"/>
      <c r="G4" s="47"/>
    </row>
    <row r="5" spans="2:9" ht="37.5" customHeight="1" x14ac:dyDescent="0.25">
      <c r="C5" s="48"/>
      <c r="D5" s="49"/>
      <c r="E5" s="49"/>
      <c r="F5" s="49"/>
      <c r="G5" s="50"/>
    </row>
    <row r="6" spans="2:9" ht="6" customHeight="1" x14ac:dyDescent="0.25"/>
    <row r="7" spans="2:9" ht="9" customHeight="1" thickBot="1" x14ac:dyDescent="0.3">
      <c r="B7" s="5"/>
      <c r="C7" s="6"/>
      <c r="D7" s="7"/>
      <c r="F7" s="5"/>
      <c r="G7" s="6"/>
      <c r="H7" s="7"/>
    </row>
    <row r="8" spans="2:9" ht="67.5" customHeight="1" thickTop="1" thickBot="1" x14ac:dyDescent="0.3">
      <c r="B8" s="8"/>
      <c r="C8" s="3" t="s">
        <v>12</v>
      </c>
      <c r="D8" s="9"/>
      <c r="E8" s="40" t="s">
        <v>20</v>
      </c>
      <c r="F8" s="13"/>
      <c r="G8" s="3" t="e">
        <f>VLOOKUP(G9,Formule!$E$2:$F$8,2,FALSE)</f>
        <v>#N/A</v>
      </c>
      <c r="H8" s="9"/>
      <c r="I8" s="2"/>
    </row>
    <row r="9" spans="2:9" ht="17.25" customHeight="1" thickTop="1" thickBot="1" x14ac:dyDescent="0.3">
      <c r="B9" s="8"/>
      <c r="C9" s="17" t="s">
        <v>0</v>
      </c>
      <c r="D9" s="14"/>
      <c r="E9" s="41" t="s">
        <v>26</v>
      </c>
      <c r="F9" s="16"/>
      <c r="G9" s="39"/>
      <c r="H9" s="14"/>
      <c r="I9" s="15"/>
    </row>
    <row r="10" spans="2:9" ht="9" customHeight="1" thickTop="1" x14ac:dyDescent="0.25">
      <c r="B10" s="10"/>
      <c r="C10" s="11"/>
      <c r="D10" s="12"/>
      <c r="F10" s="10"/>
      <c r="G10" s="11"/>
      <c r="H10" s="12"/>
    </row>
    <row r="11" spans="2:9" ht="2.25" customHeight="1" x14ac:dyDescent="0.25"/>
    <row r="12" spans="2:9" ht="9" customHeight="1" thickBot="1" x14ac:dyDescent="0.3">
      <c r="B12" s="5"/>
      <c r="C12" s="6"/>
      <c r="D12" s="7"/>
      <c r="F12" s="5"/>
      <c r="G12" s="6"/>
      <c r="H12" s="7"/>
    </row>
    <row r="13" spans="2:9" ht="67.5" customHeight="1" thickTop="1" thickBot="1" x14ac:dyDescent="0.3">
      <c r="B13" s="37"/>
      <c r="C13" s="35" t="s">
        <v>13</v>
      </c>
      <c r="D13" s="9"/>
      <c r="E13" s="40" t="s">
        <v>21</v>
      </c>
      <c r="F13" s="13"/>
      <c r="G13" s="35" t="e">
        <f>VLOOKUP(G14,Formule!$E$2:$F$8,2,FALSE)</f>
        <v>#N/A</v>
      </c>
      <c r="H13" s="9"/>
    </row>
    <row r="14" spans="2:9" ht="18.75" customHeight="1" thickTop="1" thickBot="1" x14ac:dyDescent="0.3">
      <c r="B14" s="37"/>
      <c r="C14" s="18" t="s">
        <v>1</v>
      </c>
      <c r="D14" s="14"/>
      <c r="E14" s="41" t="s">
        <v>26</v>
      </c>
      <c r="F14" s="16"/>
      <c r="G14" s="39"/>
      <c r="H14" s="14"/>
    </row>
    <row r="15" spans="2:9" ht="9" customHeight="1" thickTop="1" x14ac:dyDescent="0.25">
      <c r="B15" s="10"/>
      <c r="C15" s="11"/>
      <c r="D15" s="12"/>
      <c r="F15" s="10"/>
      <c r="G15" s="11"/>
      <c r="H15" s="12"/>
    </row>
    <row r="16" spans="2:9" ht="2.25" customHeight="1" x14ac:dyDescent="0.25"/>
    <row r="17" spans="2:8" ht="9" customHeight="1" thickBot="1" x14ac:dyDescent="0.3">
      <c r="B17" s="5"/>
      <c r="C17" s="6"/>
      <c r="D17" s="7"/>
      <c r="F17" s="5"/>
      <c r="G17" s="6"/>
      <c r="H17" s="7"/>
    </row>
    <row r="18" spans="2:8" ht="67.5" customHeight="1" thickTop="1" thickBot="1" x14ac:dyDescent="0.3">
      <c r="B18" s="37"/>
      <c r="C18" s="33" t="s">
        <v>10</v>
      </c>
      <c r="D18" s="9"/>
      <c r="E18" s="40" t="s">
        <v>22</v>
      </c>
      <c r="F18" s="13"/>
      <c r="G18" s="33" t="e">
        <f>VLOOKUP(G19,Formule!$E$2:$F$8,2,FALSE)</f>
        <v>#N/A</v>
      </c>
      <c r="H18" s="9"/>
    </row>
    <row r="19" spans="2:8" ht="18.75" customHeight="1" thickTop="1" thickBot="1" x14ac:dyDescent="0.3">
      <c r="B19" s="37"/>
      <c r="C19" s="21" t="s">
        <v>2</v>
      </c>
      <c r="D19" s="14"/>
      <c r="E19" s="41" t="s">
        <v>26</v>
      </c>
      <c r="F19" s="16"/>
      <c r="G19" s="39"/>
      <c r="H19" s="14"/>
    </row>
    <row r="20" spans="2:8" ht="9" customHeight="1" thickTop="1" x14ac:dyDescent="0.25">
      <c r="B20" s="10"/>
      <c r="C20" s="11"/>
      <c r="D20" s="12"/>
      <c r="F20" s="10"/>
      <c r="G20" s="11"/>
      <c r="H20" s="12"/>
    </row>
    <row r="21" spans="2:8" ht="2.25" customHeight="1" x14ac:dyDescent="0.25"/>
    <row r="22" spans="2:8" ht="9" customHeight="1" thickBot="1" x14ac:dyDescent="0.3">
      <c r="B22" s="5"/>
      <c r="C22" s="6"/>
      <c r="D22" s="7"/>
      <c r="F22" s="5"/>
      <c r="G22" s="6"/>
      <c r="H22" s="7"/>
    </row>
    <row r="23" spans="2:8" ht="67.5" customHeight="1" thickTop="1" thickBot="1" x14ac:dyDescent="0.3">
      <c r="B23" s="37"/>
      <c r="C23" s="36" t="s">
        <v>14</v>
      </c>
      <c r="D23" s="9"/>
      <c r="E23" s="40" t="s">
        <v>23</v>
      </c>
      <c r="F23" s="13"/>
      <c r="G23" s="36" t="e">
        <f>VLOOKUP(G24,Formule!$E$2:$F$8,2,FALSE)</f>
        <v>#N/A</v>
      </c>
      <c r="H23" s="9"/>
    </row>
    <row r="24" spans="2:8" ht="18.75" customHeight="1" thickTop="1" thickBot="1" x14ac:dyDescent="0.3">
      <c r="B24" s="37"/>
      <c r="C24" s="19" t="s">
        <v>3</v>
      </c>
      <c r="D24" s="14"/>
      <c r="E24" s="41" t="s">
        <v>26</v>
      </c>
      <c r="F24" s="16"/>
      <c r="G24" s="39"/>
      <c r="H24" s="14"/>
    </row>
    <row r="25" spans="2:8" ht="9" customHeight="1" thickTop="1" x14ac:dyDescent="0.25">
      <c r="B25" s="10"/>
      <c r="C25" s="11"/>
      <c r="D25" s="12"/>
      <c r="F25" s="10"/>
      <c r="G25" s="11"/>
      <c r="H25" s="12"/>
    </row>
    <row r="26" spans="2:8" ht="2.25" customHeight="1" x14ac:dyDescent="0.25"/>
    <row r="27" spans="2:8" ht="9" customHeight="1" thickBot="1" x14ac:dyDescent="0.3">
      <c r="B27" s="5"/>
      <c r="C27" s="6"/>
      <c r="D27" s="7"/>
      <c r="F27" s="5"/>
      <c r="G27" s="6"/>
      <c r="H27" s="7"/>
    </row>
    <row r="28" spans="2:8" ht="67.5" customHeight="1" thickTop="1" thickBot="1" x14ac:dyDescent="0.3">
      <c r="B28" s="37"/>
      <c r="C28" s="4" t="s">
        <v>9</v>
      </c>
      <c r="D28" s="9"/>
      <c r="E28" s="40" t="s">
        <v>24</v>
      </c>
      <c r="F28" s="13"/>
      <c r="G28" s="4" t="e">
        <f>VLOOKUP(G29,Formule!$E$2:$F$8,2,FALSE)</f>
        <v>#N/A</v>
      </c>
      <c r="H28" s="9"/>
    </row>
    <row r="29" spans="2:8" ht="18.75" customHeight="1" thickTop="1" thickBot="1" x14ac:dyDescent="0.3">
      <c r="B29" s="37"/>
      <c r="C29" s="20" t="s">
        <v>4</v>
      </c>
      <c r="D29" s="14"/>
      <c r="E29" s="41" t="s">
        <v>26</v>
      </c>
      <c r="F29" s="16"/>
      <c r="G29" s="39"/>
      <c r="H29" s="14"/>
    </row>
    <row r="30" spans="2:8" ht="9" customHeight="1" thickTop="1" x14ac:dyDescent="0.25">
      <c r="B30" s="10"/>
      <c r="C30" s="11"/>
      <c r="D30" s="12"/>
      <c r="F30" s="10"/>
      <c r="G30" s="11"/>
      <c r="H30" s="12"/>
    </row>
    <row r="31" spans="2:8" ht="2.25" customHeight="1" x14ac:dyDescent="0.25"/>
    <row r="32" spans="2:8" ht="7.5" customHeight="1" x14ac:dyDescent="0.25">
      <c r="C32" s="51" t="str">
        <f>Formule!B12</f>
        <v xml:space="preserve"> </v>
      </c>
      <c r="D32" s="52"/>
      <c r="E32" s="23"/>
      <c r="F32" s="23"/>
      <c r="G32" s="23"/>
    </row>
    <row r="33" spans="3:7" ht="15.75" customHeight="1" x14ac:dyDescent="0.25">
      <c r="C33" s="53"/>
      <c r="D33" s="54"/>
      <c r="E33" s="22" t="str">
        <f>Formule!D14</f>
        <v xml:space="preserve">   </v>
      </c>
      <c r="F33" s="38"/>
      <c r="G33" s="38"/>
    </row>
    <row r="34" spans="3:7" ht="15.75" customHeight="1" x14ac:dyDescent="0.25">
      <c r="C34" s="53"/>
      <c r="D34" s="54"/>
      <c r="E34" s="22" t="str">
        <f>Formule!D15</f>
        <v xml:space="preserve">   </v>
      </c>
      <c r="F34" s="38"/>
      <c r="G34" s="38"/>
    </row>
    <row r="35" spans="3:7" ht="15.75" customHeight="1" x14ac:dyDescent="0.25">
      <c r="C35" s="53"/>
      <c r="D35" s="54"/>
      <c r="E35" s="22" t="str">
        <f>Formule!D16</f>
        <v xml:space="preserve">   </v>
      </c>
      <c r="F35" s="38"/>
      <c r="G35" s="38"/>
    </row>
    <row r="36" spans="3:7" ht="15.75" customHeight="1" x14ac:dyDescent="0.25">
      <c r="C36" s="53"/>
      <c r="D36" s="54"/>
      <c r="E36" s="22" t="str">
        <f>Formule!D17</f>
        <v xml:space="preserve">   </v>
      </c>
      <c r="F36" s="38"/>
      <c r="G36" s="38"/>
    </row>
    <row r="37" spans="3:7" ht="15.75" customHeight="1" x14ac:dyDescent="0.25">
      <c r="C37" s="53"/>
      <c r="D37" s="54"/>
      <c r="E37" s="22" t="str">
        <f>Formule!D18</f>
        <v xml:space="preserve">   </v>
      </c>
      <c r="F37" s="38"/>
      <c r="G37" s="38"/>
    </row>
    <row r="38" spans="3:7" ht="7.5" customHeight="1" x14ac:dyDescent="0.25">
      <c r="C38" s="55"/>
      <c r="D38" s="56"/>
      <c r="E38" s="23"/>
      <c r="F38" s="23"/>
      <c r="G38" s="23"/>
    </row>
  </sheetData>
  <mergeCells count="3">
    <mergeCell ref="C2:G2"/>
    <mergeCell ref="C4:G5"/>
    <mergeCell ref="C32:D38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workbookViewId="0">
      <selection activeCell="A20" sqref="A20"/>
    </sheetView>
  </sheetViews>
  <sheetFormatPr defaultRowHeight="15" x14ac:dyDescent="0.25"/>
  <cols>
    <col min="2" max="2" width="15.28515625" customWidth="1"/>
    <col min="3" max="4" width="9.140625" customWidth="1"/>
  </cols>
  <sheetData>
    <row r="1" spans="1:18" x14ac:dyDescent="0.25">
      <c r="A1" s="57" t="s">
        <v>8</v>
      </c>
      <c r="B1" s="57"/>
    </row>
    <row r="2" spans="1:18" x14ac:dyDescent="0.25">
      <c r="A2" s="58" t="s">
        <v>1</v>
      </c>
      <c r="B2" s="59" t="s">
        <v>15</v>
      </c>
      <c r="C2" s="59">
        <f>'Kronos Quigma 5 n1'!G9</f>
        <v>0</v>
      </c>
      <c r="D2" s="60">
        <f t="shared" ref="D2:D6" si="0">IF(A2=C2,1,0)</f>
        <v>0</v>
      </c>
      <c r="E2" s="26" t="s">
        <v>0</v>
      </c>
      <c r="F2" s="27" t="str">
        <f>'Kronos Quigma 5 n1'!C8</f>
        <v>Papa Onorio III approva la Regola Francescana dell'Ordine dei Frati Minori</v>
      </c>
      <c r="G2" s="25"/>
      <c r="H2" s="25"/>
      <c r="I2" s="25"/>
      <c r="J2" s="25"/>
      <c r="K2" s="25"/>
      <c r="L2" s="25"/>
      <c r="M2" s="34"/>
      <c r="N2" s="34"/>
      <c r="O2" s="34"/>
      <c r="P2" s="34"/>
      <c r="Q2" s="34"/>
      <c r="R2" s="34"/>
    </row>
    <row r="3" spans="1:18" x14ac:dyDescent="0.25">
      <c r="A3" s="59" t="s">
        <v>3</v>
      </c>
      <c r="B3" s="59" t="s">
        <v>16</v>
      </c>
      <c r="C3" s="59">
        <f>'Kronos Quigma 5 n1'!G14</f>
        <v>0</v>
      </c>
      <c r="D3" s="60">
        <f t="shared" si="0"/>
        <v>0</v>
      </c>
      <c r="E3" s="28" t="s">
        <v>1</v>
      </c>
      <c r="F3" s="27" t="str">
        <f>'Kronos Quigma 5 n1'!C13</f>
        <v>Si combatte la battaglia di Hastings, con cui Guglielmo il Conquistatore invade l'Inghilterra</v>
      </c>
      <c r="G3" s="25"/>
      <c r="H3" s="25"/>
      <c r="I3" s="25"/>
      <c r="J3" s="25"/>
      <c r="K3" s="25"/>
      <c r="L3" s="25"/>
      <c r="M3" s="34"/>
      <c r="N3" s="34"/>
      <c r="O3" s="34"/>
      <c r="P3" s="34"/>
      <c r="Q3" s="34"/>
      <c r="R3" s="34"/>
    </row>
    <row r="4" spans="1:18" x14ac:dyDescent="0.25">
      <c r="A4" s="59" t="s">
        <v>4</v>
      </c>
      <c r="B4" s="59" t="s">
        <v>17</v>
      </c>
      <c r="C4" s="59">
        <f>'Kronos Quigma 5 n1'!G19</f>
        <v>0</v>
      </c>
      <c r="D4" s="60">
        <f t="shared" si="0"/>
        <v>0</v>
      </c>
      <c r="E4" s="28" t="s">
        <v>2</v>
      </c>
      <c r="F4" s="27" t="str">
        <f>'Kronos Quigma 5 n1'!C18</f>
        <v>Nasce Timur Barlas, noto come Tamerlano, il cui impero  arrriverà dall'Anatolia alle rive del Gange</v>
      </c>
      <c r="G4" s="25"/>
      <c r="H4" s="25"/>
      <c r="I4" s="25"/>
      <c r="J4" s="25"/>
      <c r="K4" s="25"/>
      <c r="L4" s="25"/>
      <c r="M4" s="34"/>
      <c r="N4" s="34"/>
      <c r="O4" s="34"/>
      <c r="P4" s="34"/>
      <c r="Q4" s="34"/>
      <c r="R4" s="34"/>
    </row>
    <row r="5" spans="1:18" x14ac:dyDescent="0.25">
      <c r="A5" s="59" t="s">
        <v>0</v>
      </c>
      <c r="B5" s="59" t="s">
        <v>18</v>
      </c>
      <c r="C5" s="59">
        <f>'Kronos Quigma 5 n1'!G24</f>
        <v>0</v>
      </c>
      <c r="D5" s="60">
        <f t="shared" si="0"/>
        <v>0</v>
      </c>
      <c r="E5" s="28" t="s">
        <v>3</v>
      </c>
      <c r="F5" s="27" t="str">
        <f>'Kronos Quigma 5 n1'!C23</f>
        <v>Viene fondata L'Alma Mater Studiorum - Università di Bologna</v>
      </c>
      <c r="G5" s="25"/>
      <c r="H5" s="25"/>
      <c r="I5" s="25"/>
      <c r="J5" s="25"/>
      <c r="K5" s="25"/>
      <c r="L5" s="25"/>
      <c r="M5" s="34"/>
      <c r="N5" s="34"/>
      <c r="O5" s="34"/>
      <c r="P5" s="34"/>
      <c r="Q5" s="34"/>
      <c r="R5" s="34"/>
    </row>
    <row r="6" spans="1:18" x14ac:dyDescent="0.25">
      <c r="A6" s="59" t="s">
        <v>2</v>
      </c>
      <c r="B6" s="59" t="s">
        <v>11</v>
      </c>
      <c r="C6" s="59">
        <f>'Kronos Quigma 5 n1'!G29</f>
        <v>0</v>
      </c>
      <c r="D6" s="60">
        <f t="shared" si="0"/>
        <v>0</v>
      </c>
      <c r="E6" s="28" t="s">
        <v>4</v>
      </c>
      <c r="F6" s="27" t="str">
        <f>'Kronos Quigma 5 n1'!C28</f>
        <v>Viene stipulato il Concordato di Worms, che sancisce la fine della lotta per le investiture</v>
      </c>
      <c r="G6" s="25"/>
      <c r="H6" s="25"/>
      <c r="I6" s="25"/>
      <c r="J6" s="25"/>
      <c r="K6" s="25"/>
      <c r="L6" s="25"/>
      <c r="M6" s="34"/>
      <c r="N6" s="34"/>
      <c r="O6" s="34"/>
      <c r="P6" s="34"/>
      <c r="Q6" s="34"/>
      <c r="R6" s="34"/>
    </row>
    <row r="7" spans="1:18" x14ac:dyDescent="0.25">
      <c r="A7" s="59"/>
      <c r="B7" s="59"/>
      <c r="C7" s="59"/>
      <c r="D7" s="60"/>
      <c r="E7" s="28" t="s">
        <v>5</v>
      </c>
      <c r="F7" s="27"/>
      <c r="G7" s="25"/>
      <c r="H7" s="25"/>
      <c r="I7" s="25"/>
      <c r="J7" s="25"/>
      <c r="K7" s="25"/>
      <c r="L7" s="25"/>
      <c r="M7" s="34"/>
      <c r="N7" s="34"/>
      <c r="O7" s="34"/>
      <c r="P7" s="34"/>
      <c r="Q7" s="34"/>
      <c r="R7" s="34"/>
    </row>
    <row r="8" spans="1:18" x14ac:dyDescent="0.25">
      <c r="A8" s="59"/>
      <c r="B8" s="61"/>
      <c r="C8" s="59"/>
      <c r="D8" s="60"/>
      <c r="E8" s="28" t="s">
        <v>6</v>
      </c>
      <c r="F8" s="27"/>
      <c r="G8" s="25"/>
      <c r="H8" s="25"/>
      <c r="I8" s="25"/>
      <c r="J8" s="25"/>
      <c r="K8" s="25"/>
      <c r="L8" s="25"/>
      <c r="M8" s="34"/>
      <c r="N8" s="34"/>
      <c r="O8" s="34"/>
      <c r="P8" s="34"/>
      <c r="Q8" s="34"/>
      <c r="R8" s="34"/>
    </row>
    <row r="9" spans="1:18" ht="18.75" x14ac:dyDescent="0.3">
      <c r="A9" s="62" t="s">
        <v>7</v>
      </c>
      <c r="B9" s="62"/>
      <c r="C9" s="63"/>
      <c r="D9" s="64">
        <f>SUM(D2:D8)</f>
        <v>0</v>
      </c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</row>
    <row r="12" spans="1:18" ht="15" customHeight="1" x14ac:dyDescent="0.25">
      <c r="B12" s="24" t="str">
        <f>IF(D9=5,"Perfetto: sequenza corretta! Ora puoi controllare le date degli eventi qui di fianco"," ")</f>
        <v xml:space="preserve"> </v>
      </c>
    </row>
    <row r="13" spans="1:18" ht="15" customHeight="1" x14ac:dyDescent="0.25"/>
    <row r="14" spans="1:18" ht="15" customHeight="1" x14ac:dyDescent="0.25">
      <c r="A14" s="30" t="str">
        <f>IF(D$9=5,A2," ")</f>
        <v xml:space="preserve"> </v>
      </c>
      <c r="B14" s="31" t="str">
        <f>IF(D$9=5,") "," ")</f>
        <v xml:space="preserve"> </v>
      </c>
      <c r="C14" s="31" t="str">
        <f>IF(D$9=5,B2," ")</f>
        <v xml:space="preserve"> </v>
      </c>
      <c r="D14" s="31" t="str">
        <f>CONCATENATE(A14,B14,C14)</f>
        <v xml:space="preserve">   </v>
      </c>
    </row>
    <row r="15" spans="1:18" ht="15" customHeight="1" x14ac:dyDescent="0.25">
      <c r="A15" s="32" t="str">
        <f>IF(D$9=5,A3," ")</f>
        <v xml:space="preserve"> </v>
      </c>
      <c r="B15" s="32" t="str">
        <f>IF(D$9=5,") "," ")</f>
        <v xml:space="preserve"> </v>
      </c>
      <c r="C15" s="32" t="str">
        <f>IF(D$9=5,B3," ")</f>
        <v xml:space="preserve"> </v>
      </c>
      <c r="D15" s="31" t="str">
        <f t="shared" ref="D15:D18" si="1">CONCATENATE(A15,B15,C15)</f>
        <v xml:space="preserve">   </v>
      </c>
    </row>
    <row r="16" spans="1:18" x14ac:dyDescent="0.25">
      <c r="A16" s="31" t="str">
        <f>IF(D$9=5,A4," ")</f>
        <v xml:space="preserve"> </v>
      </c>
      <c r="B16" s="31" t="str">
        <f>IF(D$9=5,") "," ")</f>
        <v xml:space="preserve"> </v>
      </c>
      <c r="C16" s="31" t="str">
        <f>IF(D$9=5,B4," ")</f>
        <v xml:space="preserve"> </v>
      </c>
      <c r="D16" s="31" t="str">
        <f t="shared" si="1"/>
        <v xml:space="preserve">   </v>
      </c>
    </row>
    <row r="17" spans="1:5" x14ac:dyDescent="0.25">
      <c r="A17" s="32" t="str">
        <f>IF(D$9=5,A5," ")</f>
        <v xml:space="preserve"> </v>
      </c>
      <c r="B17" s="32" t="str">
        <f>IF(D$9=5,") "," ")</f>
        <v xml:space="preserve"> </v>
      </c>
      <c r="C17" s="32" t="str">
        <f>IF(D$9=5,B5," ")</f>
        <v xml:space="preserve"> </v>
      </c>
      <c r="D17" s="31" t="str">
        <f t="shared" si="1"/>
        <v xml:space="preserve">   </v>
      </c>
      <c r="E17" t="str">
        <f>IF(C9&lt;7," ","Risposta sbagliata")</f>
        <v xml:space="preserve"> </v>
      </c>
    </row>
    <row r="18" spans="1:5" x14ac:dyDescent="0.25">
      <c r="A18" s="31" t="str">
        <f>IF(D$9=5,A6," ")</f>
        <v xml:space="preserve"> </v>
      </c>
      <c r="B18" s="31" t="str">
        <f>IF(D$9=5,") "," ")</f>
        <v xml:space="preserve"> </v>
      </c>
      <c r="C18" s="31" t="str">
        <f>IF(D$9=5,B6," ")</f>
        <v xml:space="preserve"> </v>
      </c>
      <c r="D18" s="31" t="str">
        <f t="shared" si="1"/>
        <v xml:space="preserve">   </v>
      </c>
    </row>
  </sheetData>
  <sheetProtection algorithmName="SHA-512" hashValue="+XAYNMKYzY5DnPGZxyTU3P93JH8uZvKsIVaW1JI/q9RHjFO5jkyMJFhEdiWO2jADAgW4oUWtROjaDzvZ5TZEWQ==" saltValue="4UuYoAkkT0Cjt+PE8nTD/w==" spinCount="100000" sheet="1" objects="1" selectLockedCells="1" selectUnlockedCells="1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Kronos Quigma 5 n1</vt:lpstr>
      <vt:lpstr>Formule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Pc</dc:creator>
  <cp:lastModifiedBy>Utente Pc</cp:lastModifiedBy>
  <cp:lastPrinted>2026-07-13T17:12:22Z</cp:lastPrinted>
  <dcterms:created xsi:type="dcterms:W3CDTF">2025-01-13T18:43:35Z</dcterms:created>
  <dcterms:modified xsi:type="dcterms:W3CDTF">2026-07-14T16:43:12Z</dcterms:modified>
</cp:coreProperties>
</file>