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atene\"/>
    </mc:Choice>
  </mc:AlternateContent>
  <bookViews>
    <workbookView xWindow="120" yWindow="45" windowWidth="21420" windowHeight="9975" activeTab="1"/>
  </bookViews>
  <sheets>
    <sheet name="Regole" sheetId="4" r:id="rId1"/>
    <sheet name="Catena n1" sheetId="1" r:id="rId2"/>
    <sheet name="Soluzione" sheetId="2" r:id="rId3"/>
    <sheet name="Spiegazioni" sheetId="3" r:id="rId4"/>
  </sheets>
  <calcPr calcId="162913"/>
</workbook>
</file>

<file path=xl/calcChain.xml><?xml version="1.0" encoding="utf-8"?>
<calcChain xmlns="http://schemas.openxmlformats.org/spreadsheetml/2006/main">
  <c r="AB14" i="2" l="1"/>
  <c r="AB12" i="2"/>
  <c r="AB10" i="2"/>
  <c r="AB8" i="2"/>
  <c r="AB6" i="2"/>
  <c r="AB4" i="2"/>
  <c r="H21" i="2" l="1"/>
  <c r="AD14" i="2"/>
  <c r="AC14" i="2"/>
  <c r="AA14" i="2"/>
  <c r="Z14" i="2"/>
  <c r="Y14" i="2"/>
  <c r="X14" i="2"/>
  <c r="W14" i="2"/>
  <c r="AD12" i="2"/>
  <c r="AC12" i="2"/>
  <c r="AA12" i="2"/>
  <c r="Z12" i="2"/>
  <c r="Y12" i="2"/>
  <c r="X12" i="2"/>
  <c r="W12" i="2"/>
  <c r="AD10" i="2"/>
  <c r="AC10" i="2"/>
  <c r="AA10" i="2"/>
  <c r="Z10" i="2"/>
  <c r="Y10" i="2"/>
  <c r="X10" i="2"/>
  <c r="W10" i="2"/>
  <c r="AD8" i="2"/>
  <c r="AC8" i="2"/>
  <c r="AA8" i="2"/>
  <c r="Z8" i="2"/>
  <c r="Y8" i="2"/>
  <c r="X8" i="2"/>
  <c r="W8" i="2"/>
  <c r="AD6" i="2"/>
  <c r="AC6" i="2"/>
  <c r="AA6" i="2"/>
  <c r="Z6" i="2"/>
  <c r="Y6" i="2"/>
  <c r="X6" i="2"/>
  <c r="W6" i="2"/>
  <c r="AA4" i="2"/>
  <c r="AD4" i="2"/>
  <c r="AC4" i="2"/>
  <c r="D21" i="2"/>
  <c r="E21" i="2"/>
  <c r="F21" i="2"/>
  <c r="G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Z4" i="2"/>
  <c r="Y4" i="2"/>
  <c r="X4" i="2"/>
  <c r="W4" i="2"/>
  <c r="C21" i="2"/>
  <c r="AE12" i="2" l="1"/>
  <c r="AF12" i="2" s="1"/>
  <c r="AE10" i="2"/>
  <c r="AF10" i="2" s="1"/>
  <c r="AE8" i="2"/>
  <c r="AF8" i="2" s="1"/>
  <c r="AE14" i="2"/>
  <c r="AF14" i="2" s="1"/>
  <c r="AE6" i="2"/>
  <c r="AF6" i="2" s="1"/>
  <c r="AG21" i="2" l="1"/>
  <c r="AB21" i="2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AU17" i="1"/>
  <c r="AU15" i="1"/>
  <c r="AU13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U11" i="1"/>
  <c r="AU9" i="1"/>
  <c r="AU7" i="1"/>
  <c r="AL19" i="2"/>
  <c r="AG19" i="2"/>
  <c r="AB19" i="2"/>
  <c r="W19" i="2"/>
  <c r="AM19" i="2" l="1"/>
  <c r="AL21" i="2"/>
  <c r="W21" i="2"/>
  <c r="AU19" i="1"/>
  <c r="AG25" i="2" s="1"/>
  <c r="AM21" i="2" l="1"/>
  <c r="C23" i="2" s="1"/>
  <c r="AB25" i="2"/>
  <c r="AM25" i="2" s="1"/>
  <c r="U17" i="1"/>
  <c r="S17" i="1"/>
  <c r="Q17" i="1"/>
  <c r="O17" i="1"/>
  <c r="M17" i="1"/>
  <c r="K17" i="1"/>
  <c r="I17" i="1"/>
  <c r="G17" i="1"/>
  <c r="E17" i="1"/>
  <c r="C17" i="1"/>
  <c r="V17" i="1"/>
  <c r="T17" i="1"/>
  <c r="R17" i="1"/>
  <c r="P17" i="1"/>
  <c r="N17" i="1"/>
  <c r="L17" i="1"/>
  <c r="J17" i="1"/>
  <c r="H17" i="1"/>
  <c r="F17" i="1"/>
  <c r="D17" i="1"/>
  <c r="U15" i="1"/>
  <c r="S15" i="1"/>
  <c r="Q15" i="1"/>
  <c r="O15" i="1"/>
  <c r="M15" i="1"/>
  <c r="K15" i="1"/>
  <c r="I15" i="1"/>
  <c r="G15" i="1"/>
  <c r="E15" i="1"/>
  <c r="C15" i="1"/>
  <c r="V15" i="1"/>
  <c r="T15" i="1"/>
  <c r="R15" i="1"/>
  <c r="P15" i="1"/>
  <c r="N15" i="1"/>
  <c r="L15" i="1"/>
  <c r="J15" i="1"/>
  <c r="H15" i="1"/>
  <c r="F15" i="1"/>
  <c r="D15" i="1"/>
  <c r="U19" i="1"/>
  <c r="S19" i="1"/>
  <c r="Q19" i="1"/>
  <c r="O19" i="1"/>
  <c r="M19" i="1"/>
  <c r="K19" i="1"/>
  <c r="I19" i="1"/>
  <c r="G19" i="1"/>
  <c r="E19" i="1"/>
  <c r="C19" i="1"/>
  <c r="V19" i="1"/>
  <c r="T19" i="1"/>
  <c r="R19" i="1"/>
  <c r="P19" i="1"/>
  <c r="N19" i="1"/>
  <c r="L19" i="1"/>
  <c r="J19" i="1"/>
  <c r="H19" i="1"/>
  <c r="F19" i="1"/>
  <c r="D19" i="1"/>
  <c r="V13" i="1"/>
  <c r="T13" i="1"/>
  <c r="R13" i="1"/>
  <c r="P13" i="1"/>
  <c r="N13" i="1"/>
  <c r="L13" i="1"/>
  <c r="J13" i="1"/>
  <c r="H13" i="1"/>
  <c r="F13" i="1"/>
  <c r="D13" i="1"/>
  <c r="U13" i="1"/>
  <c r="S13" i="1"/>
  <c r="Q13" i="1"/>
  <c r="O13" i="1"/>
  <c r="M13" i="1"/>
  <c r="K13" i="1"/>
  <c r="I13" i="1"/>
  <c r="G13" i="1"/>
  <c r="E13" i="1"/>
  <c r="C13" i="1"/>
  <c r="AE4" i="2"/>
  <c r="M11" i="1" s="1"/>
  <c r="AF4" i="2" l="1"/>
  <c r="R11" i="1"/>
  <c r="D11" i="1"/>
  <c r="Q11" i="1"/>
  <c r="N11" i="1"/>
  <c r="E11" i="1"/>
  <c r="C11" i="1"/>
  <c r="U11" i="1"/>
  <c r="K11" i="1"/>
  <c r="T11" i="1"/>
  <c r="L11" i="1"/>
  <c r="I11" i="1"/>
  <c r="P11" i="1"/>
  <c r="S11" i="1"/>
  <c r="J11" i="1"/>
  <c r="F11" i="1"/>
  <c r="O11" i="1"/>
  <c r="G11" i="1"/>
  <c r="H11" i="1"/>
  <c r="V11" i="1"/>
  <c r="AH4" i="2" l="1"/>
  <c r="AF16" i="2"/>
  <c r="B22" i="1" l="1"/>
  <c r="Z22" i="1"/>
  <c r="I31" i="1"/>
  <c r="O32" i="1"/>
  <c r="U32" i="1"/>
  <c r="I32" i="1"/>
  <c r="U31" i="1"/>
  <c r="O31" i="1"/>
  <c r="AH6" i="2"/>
  <c r="O34" i="1" l="1"/>
  <c r="U34" i="1"/>
  <c r="O33" i="1"/>
  <c r="AH8" i="2"/>
  <c r="I34" i="1"/>
  <c r="U33" i="1"/>
  <c r="I33" i="1"/>
  <c r="I35" i="1" l="1"/>
  <c r="I36" i="1"/>
  <c r="O36" i="1"/>
  <c r="U36" i="1"/>
  <c r="U35" i="1"/>
  <c r="O35" i="1"/>
  <c r="AH10" i="2"/>
  <c r="I37" i="1" l="1"/>
  <c r="I38" i="1"/>
  <c r="O38" i="1"/>
  <c r="AH12" i="2"/>
  <c r="O37" i="1"/>
  <c r="U37" i="1"/>
  <c r="U38" i="1"/>
  <c r="I39" i="1" l="1"/>
  <c r="O40" i="1"/>
  <c r="U40" i="1"/>
  <c r="I40" i="1"/>
  <c r="U39" i="1"/>
  <c r="O39" i="1"/>
  <c r="AH14" i="2"/>
  <c r="U41" i="1" l="1"/>
  <c r="I41" i="1"/>
  <c r="U42" i="1"/>
  <c r="I42" i="1"/>
  <c r="O41" i="1"/>
  <c r="O42" i="1"/>
</calcChain>
</file>

<file path=xl/sharedStrings.xml><?xml version="1.0" encoding="utf-8"?>
<sst xmlns="http://schemas.openxmlformats.org/spreadsheetml/2006/main" count="255" uniqueCount="81">
  <si>
    <t>O</t>
  </si>
  <si>
    <t>R</t>
  </si>
  <si>
    <t>T</t>
  </si>
  <si>
    <t>E</t>
  </si>
  <si>
    <t>Attenti ad inserire una sola lettera per casella</t>
  </si>
  <si>
    <t xml:space="preserve">Ottimo. Schema completato. Sei arrivata/o correttamente da </t>
  </si>
  <si>
    <t xml:space="preserve"> a </t>
  </si>
  <si>
    <t>Chiedi aiuto, se vuoi, scrivendo una lettera "A" nelle caselle qui sotto</t>
  </si>
  <si>
    <t>(ogni "A" genererà la lettera corrispondente alla posizione indicata)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</si>
  <si>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</si>
  <si>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</si>
  <si>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</si>
  <si>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</si>
  <si>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</si>
  <si>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</si>
  <si>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</si>
  <si>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</si>
  <si>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</si>
  <si>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</si>
  <si>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</si>
  <si>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</si>
  <si>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</si>
  <si>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14°</t>
  </si>
  <si>
    <t>15°</t>
  </si>
  <si>
    <t>16°</t>
  </si>
  <si>
    <t>17°</t>
  </si>
  <si>
    <t>18°</t>
  </si>
  <si>
    <t>19°</t>
  </si>
  <si>
    <t>20°</t>
  </si>
  <si>
    <t xml:space="preserve">Hai avuto bisogno di </t>
  </si>
  <si>
    <t>ì</t>
  </si>
  <si>
    <t>TEMPO</t>
  </si>
  <si>
    <t>LIBERO</t>
  </si>
  <si>
    <t>Regole del gioco</t>
  </si>
  <si>
    <t>Le parole sono legate tra loro da analogie, compresi l'appartenere al. titolo di una famosa opera letteraria, cinematografica, musicale ecc., la presenza in un modo di dire, i sinonimi e contrari, le espressioni in uso, ecc.</t>
  </si>
  <si>
    <t>Lo schema propone le prime due parole tra le quali inserire quella che ha un legame con entrambe.</t>
  </si>
  <si>
    <t>Se serve un suggerimento, inserendo una A nello schema sulla destra e nella riga e nella posizione corrispondente, viene suggerita la lettera da inserire.</t>
  </si>
  <si>
    <t>Il puntegio conseguito è determiato dal numero di aiuti richiesti. Quindi a punteggio più basso corrisponde un migliore risultato.</t>
  </si>
  <si>
    <t>ê</t>
  </si>
  <si>
    <t>Il segnale che la parola inserita è quella giusta è il generarsi in automatico della catena successiva da completare.</t>
  </si>
  <si>
    <r>
      <t xml:space="preserve">Buon divertimento da </t>
    </r>
    <r>
      <rPr>
        <sz val="16"/>
        <color rgb="FF001D32"/>
        <rFont val="Sylfaen"/>
        <family val="1"/>
        <charset val="238"/>
      </rPr>
      <t>Quigma</t>
    </r>
  </si>
  <si>
    <t>P</t>
  </si>
  <si>
    <t>I</t>
  </si>
  <si>
    <t>A</t>
  </si>
  <si>
    <t>N</t>
  </si>
  <si>
    <t>M</t>
  </si>
  <si>
    <t>L</t>
  </si>
  <si>
    <t>C</t>
  </si>
  <si>
    <t>S</t>
  </si>
  <si>
    <t>G</t>
  </si>
  <si>
    <t>V</t>
  </si>
  <si>
    <t>D</t>
  </si>
  <si>
    <t>B</t>
  </si>
  <si>
    <t>-</t>
  </si>
  <si>
    <t>Mentre componi lo schema puoi controllare, se vuoi, le spiegazioni dei legami tra le parole utilizzate. Le trovi scorrendo in basso</t>
  </si>
  <si>
    <t>Attenzione alle parole scritte allo stesso modo ma hanno un significato (talvolta pure l'accento) differente.</t>
  </si>
  <si>
    <t xml:space="preserve"> -&gt;</t>
  </si>
  <si>
    <t>Catena n. 29</t>
  </si>
  <si>
    <t>INGRESSO</t>
  </si>
  <si>
    <t>CAMPO</t>
  </si>
  <si>
    <t>SCELTA</t>
  </si>
  <si>
    <t>PRIMA</t>
  </si>
  <si>
    <t>DOVERE</t>
  </si>
  <si>
    <t>CRONACA</t>
  </si>
  <si>
    <t>NERA</t>
  </si>
  <si>
    <t>DOLCE</t>
  </si>
  <si>
    <t>ATTESA</t>
  </si>
  <si>
    <t>ORO</t>
  </si>
  <si>
    <t>BAGNO</t>
  </si>
  <si>
    <t>Ingreso in campo di un giocatore (o di un invasore)</t>
  </si>
  <si>
    <t>Prima scelta</t>
  </si>
  <si>
    <t>Prima il dovere, poi il piacere</t>
  </si>
  <si>
    <t>Dovere di cronaca</t>
  </si>
  <si>
    <t>Cronaca nera</t>
  </si>
  <si>
    <t>Dolcenera, la cantante</t>
  </si>
  <si>
    <t>Essere in dolce attesa</t>
  </si>
  <si>
    <t>Tempo di attesa</t>
  </si>
  <si>
    <t>Il tempo è oro</t>
  </si>
  <si>
    <t>Bagno libero o occupato</t>
  </si>
  <si>
    <t>Una scelta di campo</t>
  </si>
  <si>
    <t>Il bagno d'oro di alcuni oggetti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</si>
</sst>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zcionka tekstu podstawowego"/>
      <family val="2"/>
      <charset val="238"/>
    </font>
    <font>
      <sz val="11"/>
      <color theme="1"/>
      <name val="Bookman Old Style"/>
      <family val="1"/>
      <charset val="238"/>
    </font>
    <font>
      <sz val="16"/>
      <color theme="1"/>
      <name val="Bookman Old Style"/>
      <family val="1"/>
      <charset val="238"/>
    </font>
    <font>
      <sz val="16"/>
      <color theme="1"/>
      <name val="Verdana"/>
      <family val="2"/>
      <charset val="238"/>
    </font>
    <font>
      <sz val="16"/>
      <color rgb="FF0070C0"/>
      <name val="Bookman Old Style"/>
      <family val="1"/>
      <charset val="238"/>
    </font>
    <font>
      <b/>
      <sz val="14"/>
      <color rgb="FFBC2D00"/>
      <name val="Verdana"/>
      <family val="2"/>
      <charset val="238"/>
    </font>
    <font>
      <sz val="16"/>
      <color rgb="FF163C46"/>
      <name val="Bookman Old Style"/>
      <family val="1"/>
      <charset val="238"/>
    </font>
    <font>
      <sz val="24"/>
      <color rgb="FF1C4B58"/>
      <name val="Britannic Bold"/>
      <family val="2"/>
    </font>
    <font>
      <b/>
      <i/>
      <sz val="14"/>
      <color rgb="FFD00000"/>
      <name val="Bookman Old Style"/>
      <family val="1"/>
      <charset val="238"/>
    </font>
    <font>
      <b/>
      <sz val="13"/>
      <color rgb="FFBC2D00"/>
      <name val="Bookman Old Style"/>
      <family val="1"/>
      <charset val="238"/>
    </font>
    <font>
      <sz val="16"/>
      <color rgb="FFD00000"/>
      <name val="Wingdings"/>
      <charset val="2"/>
    </font>
    <font>
      <b/>
      <sz val="20"/>
      <color rgb="FFD00000"/>
      <name val="Bookman Old Style"/>
      <family val="1"/>
      <charset val="238"/>
    </font>
    <font>
      <b/>
      <sz val="18"/>
      <color rgb="FF001D32"/>
      <name val="Garamond"/>
      <family val="1"/>
      <charset val="238"/>
    </font>
    <font>
      <sz val="14"/>
      <color rgb="FF001D32"/>
      <name val="Garamond"/>
      <family val="1"/>
      <charset val="238"/>
    </font>
    <font>
      <sz val="16"/>
      <color theme="0" tint="-0.14999847407452621"/>
      <name val="Bookman Old Style"/>
      <family val="1"/>
      <charset val="238"/>
    </font>
    <font>
      <b/>
      <sz val="14"/>
      <color rgb="FF001D32"/>
      <name val="Garamond"/>
      <family val="1"/>
      <charset val="238"/>
    </font>
    <font>
      <sz val="16"/>
      <color rgb="FF001D32"/>
      <name val="Garamond"/>
      <family val="1"/>
      <charset val="238"/>
    </font>
    <font>
      <sz val="16"/>
      <color rgb="FF001D32"/>
      <name val="Sylfaen"/>
      <family val="1"/>
      <charset val="238"/>
    </font>
    <font>
      <b/>
      <sz val="16"/>
      <color rgb="FF163C46"/>
      <name val="Bookman Old Style"/>
      <family val="1"/>
      <charset val="238"/>
    </font>
    <font>
      <sz val="16"/>
      <color rgb="FFC00000"/>
      <name val="Bookman Old Style"/>
      <family val="1"/>
      <charset val="238"/>
    </font>
    <font>
      <sz val="16"/>
      <name val="Bookman Old Style"/>
      <family val="1"/>
      <charset val="238"/>
    </font>
    <font>
      <sz val="16"/>
      <color rgb="FFC5D9F1"/>
      <name val="Bookman Old Style"/>
      <family val="1"/>
      <charset val="238"/>
    </font>
    <font>
      <b/>
      <sz val="14"/>
      <color rgb="FF1C4B58"/>
      <name val="Bookman Old Style"/>
      <family val="1"/>
    </font>
    <font>
      <sz val="16"/>
      <color theme="1"/>
      <name val="Arial"/>
      <family val="2"/>
    </font>
    <font>
      <sz val="14"/>
      <color rgb="FF163C46"/>
      <name val="Arial"/>
      <family val="2"/>
    </font>
    <font>
      <sz val="11"/>
      <color theme="4" tint="0.79998168889431442"/>
      <name val="Czcionka tekstu podstawowego"/>
      <family val="2"/>
      <charset val="238"/>
    </font>
    <font>
      <sz val="8"/>
      <color theme="4" tint="0.79998168889431442"/>
      <name val="Czcionka tekstu podstawowego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E9F0"/>
        <bgColor indexed="64"/>
      </patternFill>
    </fill>
    <fill>
      <patternFill patternType="solid">
        <fgColor rgb="FF78B832"/>
        <bgColor indexed="64"/>
      </patternFill>
    </fill>
    <fill>
      <patternFill patternType="solid">
        <fgColor rgb="FFFFA669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rgb="FFBC2D00"/>
        <bgColor indexed="64"/>
      </patternFill>
    </fill>
    <fill>
      <patternFill patternType="solid">
        <fgColor rgb="FF962400"/>
        <bgColor indexed="64"/>
      </patternFill>
    </fill>
    <fill>
      <patternFill patternType="solid">
        <fgColor rgb="FFFF8D3F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rgb="FF1C4B58"/>
      </left>
      <right style="medium">
        <color rgb="FF1C4B58"/>
      </right>
      <top style="medium">
        <color rgb="FF1C4B58"/>
      </top>
      <bottom style="medium">
        <color rgb="FF1C4B58"/>
      </bottom>
      <diagonal/>
    </border>
    <border>
      <left/>
      <right/>
      <top/>
      <bottom style="medium">
        <color rgb="FF1C4B58"/>
      </bottom>
      <diagonal/>
    </border>
    <border>
      <left style="thick">
        <color rgb="FF1C4B58"/>
      </left>
      <right/>
      <top style="thick">
        <color rgb="FF1C4B58"/>
      </top>
      <bottom/>
      <diagonal/>
    </border>
    <border>
      <left/>
      <right/>
      <top style="thick">
        <color rgb="FF1C4B58"/>
      </top>
      <bottom/>
      <diagonal/>
    </border>
    <border>
      <left/>
      <right style="thick">
        <color rgb="FF1C4B58"/>
      </right>
      <top style="thick">
        <color rgb="FF1C4B58"/>
      </top>
      <bottom/>
      <diagonal/>
    </border>
    <border>
      <left style="thick">
        <color rgb="FF1C4B58"/>
      </left>
      <right/>
      <top/>
      <bottom style="thick">
        <color rgb="FF1C4B58"/>
      </bottom>
      <diagonal/>
    </border>
    <border>
      <left/>
      <right/>
      <top/>
      <bottom style="thick">
        <color rgb="FF1C4B58"/>
      </bottom>
      <diagonal/>
    </border>
    <border>
      <left/>
      <right style="thick">
        <color rgb="FF1C4B58"/>
      </right>
      <top/>
      <bottom style="thick">
        <color rgb="FF1C4B58"/>
      </bottom>
      <diagonal/>
    </border>
    <border>
      <left style="medium">
        <color rgb="FF1C4B58"/>
      </left>
      <right/>
      <top style="medium">
        <color rgb="FF1C4B58"/>
      </top>
      <bottom style="medium">
        <color rgb="FF1C4B58"/>
      </bottom>
      <diagonal/>
    </border>
    <border>
      <left/>
      <right/>
      <top style="medium">
        <color rgb="FF1C4B58"/>
      </top>
      <bottom style="medium">
        <color rgb="FF1C4B58"/>
      </bottom>
      <diagonal/>
    </border>
    <border>
      <left/>
      <right style="medium">
        <color rgb="FF1C4B58"/>
      </right>
      <top style="medium">
        <color rgb="FF1C4B58"/>
      </top>
      <bottom style="medium">
        <color rgb="FF1C4B5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 style="medium">
        <color rgb="FF1C4B58"/>
      </bottom>
      <diagonal/>
    </border>
    <border>
      <left style="thin">
        <color rgb="FF1C4B58"/>
      </left>
      <right style="thin">
        <color rgb="FF1C4B58"/>
      </right>
      <top style="thin">
        <color rgb="FF1C4B58"/>
      </top>
      <bottom style="thin">
        <color rgb="FF1C4B58"/>
      </bottom>
      <diagonal/>
    </border>
    <border>
      <left/>
      <right style="thick">
        <color rgb="FF1C4B58"/>
      </right>
      <top/>
      <bottom/>
      <diagonal/>
    </border>
    <border>
      <left style="thick">
        <color rgb="FF1C4B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C4B58"/>
      </left>
      <right/>
      <top style="medium">
        <color rgb="FF1C4B58"/>
      </top>
      <bottom/>
      <diagonal/>
    </border>
    <border>
      <left/>
      <right/>
      <top style="medium">
        <color rgb="FF1C4B58"/>
      </top>
      <bottom/>
      <diagonal/>
    </border>
    <border>
      <left/>
      <right style="medium">
        <color rgb="FF1C4B58"/>
      </right>
      <top style="medium">
        <color rgb="FF1C4B58"/>
      </top>
      <bottom/>
      <diagonal/>
    </border>
    <border>
      <left style="medium">
        <color rgb="FF1C4B58"/>
      </left>
      <right/>
      <top/>
      <bottom/>
      <diagonal/>
    </border>
    <border>
      <left/>
      <right style="medium">
        <color rgb="FF1C4B58"/>
      </right>
      <top/>
      <bottom/>
      <diagonal/>
    </border>
    <border>
      <left style="medium">
        <color rgb="FF1C4B58"/>
      </left>
      <right/>
      <top/>
      <bottom style="medium">
        <color rgb="FF1C4B58"/>
      </bottom>
      <diagonal/>
    </border>
    <border>
      <left/>
      <right style="medium">
        <color rgb="FF1C4B58"/>
      </right>
      <top/>
      <bottom style="medium">
        <color rgb="FF1C4B58"/>
      </bottom>
      <diagonal/>
    </border>
    <border>
      <left style="medium">
        <color rgb="FF1C4B58"/>
      </left>
      <right/>
      <top style="medium">
        <color rgb="FF1C4B58"/>
      </top>
      <bottom style="thin">
        <color rgb="FF1C4B58"/>
      </bottom>
      <diagonal/>
    </border>
    <border>
      <left/>
      <right/>
      <top style="medium">
        <color rgb="FF1C4B58"/>
      </top>
      <bottom style="thin">
        <color rgb="FF1C4B58"/>
      </bottom>
      <diagonal/>
    </border>
    <border>
      <left/>
      <right style="medium">
        <color rgb="FF1C4B58"/>
      </right>
      <top style="medium">
        <color rgb="FF1C4B58"/>
      </top>
      <bottom style="thin">
        <color rgb="FF1C4B58"/>
      </bottom>
      <diagonal/>
    </border>
    <border>
      <left style="medium">
        <color rgb="FF1C4B58"/>
      </left>
      <right/>
      <top style="thin">
        <color rgb="FF1C4B58"/>
      </top>
      <bottom/>
      <diagonal/>
    </border>
    <border>
      <left/>
      <right/>
      <top style="thin">
        <color rgb="FF1C4B58"/>
      </top>
      <bottom/>
      <diagonal/>
    </border>
    <border>
      <left/>
      <right style="medium">
        <color rgb="FF1C4B58"/>
      </right>
      <top style="thin">
        <color rgb="FF1C4B58"/>
      </top>
      <bottom/>
      <diagonal/>
    </border>
    <border>
      <left style="medium">
        <color rgb="FF1C4B58"/>
      </left>
      <right/>
      <top/>
      <bottom style="thin">
        <color rgb="FF1C4B58"/>
      </bottom>
      <diagonal/>
    </border>
    <border>
      <left/>
      <right/>
      <top/>
      <bottom style="thin">
        <color rgb="FF1C4B58"/>
      </bottom>
      <diagonal/>
    </border>
    <border>
      <left/>
      <right style="medium">
        <color rgb="FF1C4B58"/>
      </right>
      <top/>
      <bottom style="thin">
        <color rgb="FF1C4B58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9" fillId="13" borderId="0" xfId="0" applyFont="1" applyFill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13" borderId="35" xfId="0" applyFont="1" applyFill="1" applyBorder="1" applyAlignment="1">
      <alignment horizontal="center" vertical="center"/>
    </xf>
    <xf numFmtId="0" fontId="0" fillId="13" borderId="0" xfId="0" applyFill="1"/>
    <xf numFmtId="0" fontId="0" fillId="9" borderId="12" xfId="0" applyFill="1" applyBorder="1"/>
    <xf numFmtId="0" fontId="0" fillId="9" borderId="15" xfId="0" applyFill="1" applyBorder="1"/>
    <xf numFmtId="0" fontId="0" fillId="9" borderId="11" xfId="0" applyFill="1" applyBorder="1"/>
    <xf numFmtId="0" fontId="0" fillId="9" borderId="35" xfId="0" applyFill="1" applyBorder="1"/>
    <xf numFmtId="0" fontId="0" fillId="9" borderId="14" xfId="0" applyFill="1" applyBorder="1"/>
    <xf numFmtId="0" fontId="0" fillId="9" borderId="13" xfId="0" applyFill="1" applyBorder="1"/>
    <xf numFmtId="0" fontId="0" fillId="9" borderId="34" xfId="0" applyFill="1" applyBorder="1"/>
    <xf numFmtId="0" fontId="0" fillId="9" borderId="16" xfId="0" applyFill="1" applyBorder="1"/>
    <xf numFmtId="0" fontId="0" fillId="15" borderId="0" xfId="0" applyFill="1"/>
    <xf numFmtId="0" fontId="0" fillId="9" borderId="37" xfId="0" applyFill="1" applyBorder="1"/>
    <xf numFmtId="0" fontId="0" fillId="9" borderId="38" xfId="0" applyFill="1" applyBorder="1"/>
    <xf numFmtId="0" fontId="0" fillId="9" borderId="39" xfId="0" applyFill="1" applyBorder="1"/>
    <xf numFmtId="0" fontId="0" fillId="9" borderId="40" xfId="0" applyFill="1" applyBorder="1"/>
    <xf numFmtId="0" fontId="0" fillId="9" borderId="42" xfId="0" applyFill="1" applyBorder="1"/>
    <xf numFmtId="0" fontId="0" fillId="9" borderId="10" xfId="0" applyFill="1" applyBorder="1"/>
    <xf numFmtId="0" fontId="0" fillId="9" borderId="43" xfId="0" applyFill="1" applyBorder="1"/>
    <xf numFmtId="0" fontId="0" fillId="9" borderId="41" xfId="0" applyFill="1" applyBorder="1"/>
    <xf numFmtId="0" fontId="14" fillId="0" borderId="0" xfId="0" applyFont="1" applyAlignment="1">
      <alignment horizontal="center" vertical="center"/>
    </xf>
    <xf numFmtId="0" fontId="14" fillId="8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11" borderId="0" xfId="0" applyFont="1" applyFill="1" applyAlignment="1">
      <alignment horizontal="left" vertical="center"/>
    </xf>
    <xf numFmtId="0" fontId="14" fillId="11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left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6" borderId="0" xfId="0" applyFont="1" applyFill="1" applyAlignment="1">
      <alignment horizontal="left" vertical="center"/>
    </xf>
    <xf numFmtId="0" fontId="20" fillId="18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23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right" vertical="center" wrapText="1"/>
    </xf>
    <xf numFmtId="0" fontId="16" fillId="0" borderId="48" xfId="0" applyFont="1" applyBorder="1" applyAlignment="1">
      <alignment horizontal="right" vertical="center" wrapText="1"/>
    </xf>
    <xf numFmtId="0" fontId="16" fillId="0" borderId="49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43" xfId="0" applyFont="1" applyBorder="1" applyAlignment="1">
      <alignment horizontal="right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35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8" fillId="10" borderId="34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 wrapText="1"/>
    </xf>
    <xf numFmtId="0" fontId="22" fillId="10" borderId="7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9" fillId="10" borderId="0" xfId="0" applyFont="1" applyFill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center" vertical="center"/>
    </xf>
    <xf numFmtId="0" fontId="25" fillId="19" borderId="36" xfId="0" applyFont="1" applyFill="1" applyBorder="1" applyAlignment="1">
      <alignment vertical="center"/>
    </xf>
    <xf numFmtId="0" fontId="26" fillId="19" borderId="36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3F9FB"/>
      <color rgb="FFFFFF57"/>
      <color rgb="FFC00000"/>
      <color rgb="FF1C4B58"/>
      <color rgb="FFC5D9F1"/>
      <color rgb="FFB8CCE4"/>
      <color rgb="FFBC2D00"/>
      <color rgb="FF000000"/>
      <color rgb="FFFF8D3F"/>
      <color rgb="FFD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workbookViewId="0">
      <selection activeCell="L6" sqref="L6:Q6"/>
    </sheetView>
  </sheetViews>
  <sheetFormatPr defaultRowHeight="14.25"/>
  <cols>
    <col min="1" max="1" width="7.75" customWidth="1"/>
    <col min="2" max="6" width="7.125" customWidth="1"/>
    <col min="7" max="7" width="2.5" customWidth="1"/>
    <col min="8" max="8" width="1" customWidth="1"/>
    <col min="9" max="11" width="2.5" customWidth="1"/>
    <col min="18" max="20" width="2.5" customWidth="1"/>
    <col min="21" max="21" width="0.875" customWidth="1"/>
    <col min="22" max="27" width="7.125" customWidth="1"/>
    <col min="28" max="28" width="7.75" customWidth="1"/>
  </cols>
  <sheetData>
    <row r="1" spans="1:34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</row>
    <row r="2" spans="1:34" ht="5.25" customHeight="1">
      <c r="A2" s="44"/>
      <c r="B2" s="44"/>
      <c r="C2" s="44"/>
      <c r="D2" s="44"/>
      <c r="E2" s="44"/>
      <c r="F2" s="44"/>
      <c r="G2" s="44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 ht="15" customHeight="1" thickBot="1">
      <c r="A3" s="44"/>
      <c r="B3" s="44"/>
      <c r="C3" s="44"/>
      <c r="D3" s="44"/>
      <c r="E3" s="44"/>
      <c r="F3" s="44"/>
      <c r="G3" s="44"/>
      <c r="H3" s="35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35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4" ht="15" customHeight="1" thickBot="1">
      <c r="A4" s="44"/>
      <c r="B4" s="44"/>
      <c r="C4" s="44"/>
      <c r="D4" s="44"/>
      <c r="E4" s="44"/>
      <c r="F4" s="44"/>
      <c r="G4" s="44"/>
      <c r="H4" s="35"/>
      <c r="I4" s="44"/>
      <c r="J4" s="45"/>
      <c r="K4" s="46"/>
      <c r="L4" s="46"/>
      <c r="M4" s="46"/>
      <c r="N4" s="46"/>
      <c r="O4" s="46"/>
      <c r="P4" s="46"/>
      <c r="Q4" s="46"/>
      <c r="R4" s="46"/>
      <c r="S4" s="47"/>
      <c r="T4" s="44"/>
      <c r="U4" s="35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15" customHeight="1" thickTop="1" thickBot="1">
      <c r="A5" s="44"/>
      <c r="B5" s="44"/>
      <c r="C5" s="44"/>
      <c r="D5" s="44"/>
      <c r="E5" s="44"/>
      <c r="F5" s="44"/>
      <c r="G5" s="44"/>
      <c r="H5" s="35"/>
      <c r="I5" s="44"/>
      <c r="J5" s="48"/>
      <c r="K5" s="38"/>
      <c r="L5" s="36"/>
      <c r="M5" s="36"/>
      <c r="N5" s="36"/>
      <c r="O5" s="36"/>
      <c r="P5" s="36"/>
      <c r="Q5" s="36"/>
      <c r="R5" s="41"/>
      <c r="S5" s="52"/>
      <c r="T5" s="44"/>
      <c r="U5" s="35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ht="27.75" customHeight="1">
      <c r="A6" s="44"/>
      <c r="B6" s="44"/>
      <c r="C6" s="44"/>
      <c r="D6" s="44"/>
      <c r="E6" s="44"/>
      <c r="F6" s="44"/>
      <c r="G6" s="44"/>
      <c r="H6" s="35"/>
      <c r="I6" s="44"/>
      <c r="J6" s="48"/>
      <c r="K6" s="39"/>
      <c r="L6" s="80" t="s">
        <v>33</v>
      </c>
      <c r="M6" s="81"/>
      <c r="N6" s="81"/>
      <c r="O6" s="81"/>
      <c r="P6" s="81"/>
      <c r="Q6" s="82"/>
      <c r="R6" s="42"/>
      <c r="S6" s="52"/>
      <c r="T6" s="44"/>
      <c r="U6" s="35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34" ht="12.75" customHeight="1">
      <c r="A7" s="44"/>
      <c r="B7" s="44"/>
      <c r="C7" s="44"/>
      <c r="D7" s="44"/>
      <c r="E7" s="44"/>
      <c r="F7" s="44"/>
      <c r="G7" s="44"/>
      <c r="H7" s="35"/>
      <c r="I7" s="44"/>
      <c r="J7" s="48"/>
      <c r="K7" s="39"/>
      <c r="L7" s="83" t="s">
        <v>34</v>
      </c>
      <c r="M7" s="84"/>
      <c r="N7" s="84"/>
      <c r="O7" s="84"/>
      <c r="P7" s="84"/>
      <c r="Q7" s="85"/>
      <c r="R7" s="42"/>
      <c r="S7" s="52"/>
      <c r="T7" s="44"/>
      <c r="U7" s="35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34" ht="12.75" customHeight="1">
      <c r="A8" s="44"/>
      <c r="B8" s="44"/>
      <c r="C8" s="44"/>
      <c r="D8" s="44"/>
      <c r="E8" s="44"/>
      <c r="F8" s="44"/>
      <c r="G8" s="44"/>
      <c r="H8" s="35"/>
      <c r="I8" s="44"/>
      <c r="J8" s="48"/>
      <c r="K8" s="39"/>
      <c r="L8" s="86"/>
      <c r="M8" s="87"/>
      <c r="N8" s="87"/>
      <c r="O8" s="87"/>
      <c r="P8" s="87"/>
      <c r="Q8" s="88"/>
      <c r="R8" s="42"/>
      <c r="S8" s="52"/>
      <c r="T8" s="44"/>
      <c r="U8" s="35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4" ht="12.75" customHeight="1">
      <c r="A9" s="44"/>
      <c r="B9" s="44"/>
      <c r="C9" s="44"/>
      <c r="D9" s="44"/>
      <c r="E9" s="44"/>
      <c r="F9" s="44"/>
      <c r="G9" s="44"/>
      <c r="H9" s="35"/>
      <c r="I9" s="44"/>
      <c r="J9" s="48"/>
      <c r="K9" s="39"/>
      <c r="L9" s="86"/>
      <c r="M9" s="87"/>
      <c r="N9" s="87"/>
      <c r="O9" s="87"/>
      <c r="P9" s="87"/>
      <c r="Q9" s="88"/>
      <c r="R9" s="42"/>
      <c r="S9" s="52"/>
      <c r="T9" s="44"/>
      <c r="U9" s="35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34" ht="12.75" customHeight="1">
      <c r="A10" s="44"/>
      <c r="B10" s="44"/>
      <c r="C10" s="44"/>
      <c r="D10" s="44"/>
      <c r="E10" s="44"/>
      <c r="F10" s="44"/>
      <c r="G10" s="44"/>
      <c r="H10" s="35"/>
      <c r="I10" s="44"/>
      <c r="J10" s="48"/>
      <c r="K10" s="39"/>
      <c r="L10" s="86"/>
      <c r="M10" s="87"/>
      <c r="N10" s="87"/>
      <c r="O10" s="87"/>
      <c r="P10" s="87"/>
      <c r="Q10" s="88"/>
      <c r="R10" s="42"/>
      <c r="S10" s="52"/>
      <c r="T10" s="44"/>
      <c r="U10" s="35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34" ht="12.75" customHeight="1">
      <c r="A11" s="44"/>
      <c r="B11" s="44"/>
      <c r="C11" s="44"/>
      <c r="D11" s="44"/>
      <c r="E11" s="44"/>
      <c r="F11" s="44"/>
      <c r="G11" s="44"/>
      <c r="H11" s="35"/>
      <c r="I11" s="44"/>
      <c r="J11" s="48"/>
      <c r="K11" s="39"/>
      <c r="L11" s="86"/>
      <c r="M11" s="87"/>
      <c r="N11" s="87"/>
      <c r="O11" s="87"/>
      <c r="P11" s="87"/>
      <c r="Q11" s="88"/>
      <c r="R11" s="42"/>
      <c r="S11" s="52"/>
      <c r="T11" s="44"/>
      <c r="U11" s="35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34" ht="12.75" customHeight="1">
      <c r="A12" s="44"/>
      <c r="B12" s="44"/>
      <c r="C12" s="44"/>
      <c r="D12" s="44"/>
      <c r="E12" s="44"/>
      <c r="F12" s="44"/>
      <c r="G12" s="44"/>
      <c r="H12" s="35"/>
      <c r="I12" s="44"/>
      <c r="J12" s="48"/>
      <c r="K12" s="39"/>
      <c r="L12" s="89"/>
      <c r="M12" s="90"/>
      <c r="N12" s="90"/>
      <c r="O12" s="90"/>
      <c r="P12" s="90"/>
      <c r="Q12" s="91"/>
      <c r="R12" s="42"/>
      <c r="S12" s="52"/>
      <c r="T12" s="44"/>
      <c r="U12" s="35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 ht="12.75" customHeight="1">
      <c r="A13" s="44"/>
      <c r="B13" s="44"/>
      <c r="C13" s="44"/>
      <c r="D13" s="44"/>
      <c r="E13" s="44"/>
      <c r="F13" s="44"/>
      <c r="G13" s="44"/>
      <c r="H13" s="35"/>
      <c r="I13" s="44"/>
      <c r="J13" s="48"/>
      <c r="K13" s="39"/>
      <c r="L13" s="83" t="s">
        <v>35</v>
      </c>
      <c r="M13" s="84"/>
      <c r="N13" s="84"/>
      <c r="O13" s="84"/>
      <c r="P13" s="84"/>
      <c r="Q13" s="85"/>
      <c r="R13" s="42"/>
      <c r="S13" s="52"/>
      <c r="T13" s="44"/>
      <c r="U13" s="35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</row>
    <row r="14" spans="1:34" ht="12.75" customHeight="1">
      <c r="A14" s="44"/>
      <c r="B14" s="44"/>
      <c r="C14" s="44"/>
      <c r="D14" s="44"/>
      <c r="E14" s="44"/>
      <c r="F14" s="44"/>
      <c r="G14" s="44"/>
      <c r="H14" s="35"/>
      <c r="I14" s="44"/>
      <c r="J14" s="48"/>
      <c r="K14" s="39"/>
      <c r="L14" s="86"/>
      <c r="M14" s="87"/>
      <c r="N14" s="87"/>
      <c r="O14" s="87"/>
      <c r="P14" s="87"/>
      <c r="Q14" s="88"/>
      <c r="R14" s="42"/>
      <c r="S14" s="52"/>
      <c r="T14" s="44"/>
      <c r="U14" s="35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</row>
    <row r="15" spans="1:34" ht="12.75" customHeight="1">
      <c r="A15" s="44"/>
      <c r="B15" s="44"/>
      <c r="C15" s="44"/>
      <c r="D15" s="44"/>
      <c r="E15" s="44"/>
      <c r="F15" s="44"/>
      <c r="G15" s="44"/>
      <c r="H15" s="35"/>
      <c r="I15" s="44"/>
      <c r="J15" s="48"/>
      <c r="K15" s="39"/>
      <c r="L15" s="89"/>
      <c r="M15" s="90"/>
      <c r="N15" s="90"/>
      <c r="O15" s="90"/>
      <c r="P15" s="90"/>
      <c r="Q15" s="91"/>
      <c r="R15" s="42"/>
      <c r="S15" s="52"/>
      <c r="T15" s="44"/>
      <c r="U15" s="35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spans="1:34" ht="12.75" customHeight="1">
      <c r="A16" s="44"/>
      <c r="B16" s="44"/>
      <c r="C16" s="44"/>
      <c r="D16" s="44"/>
      <c r="E16" s="44"/>
      <c r="F16" s="44"/>
      <c r="G16" s="44"/>
      <c r="H16" s="35"/>
      <c r="I16" s="44"/>
      <c r="J16" s="48"/>
      <c r="K16" s="39"/>
      <c r="L16" s="83" t="s">
        <v>36</v>
      </c>
      <c r="M16" s="84"/>
      <c r="N16" s="84"/>
      <c r="O16" s="84"/>
      <c r="P16" s="84"/>
      <c r="Q16" s="85"/>
      <c r="R16" s="42"/>
      <c r="S16" s="52"/>
      <c r="T16" s="44"/>
      <c r="U16" s="35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</row>
    <row r="17" spans="1:34" ht="12.75" customHeight="1">
      <c r="A17" s="44"/>
      <c r="B17" s="44"/>
      <c r="C17" s="44"/>
      <c r="D17" s="44"/>
      <c r="E17" s="44"/>
      <c r="F17" s="44"/>
      <c r="G17" s="44"/>
      <c r="H17" s="35"/>
      <c r="I17" s="44"/>
      <c r="J17" s="48"/>
      <c r="K17" s="39"/>
      <c r="L17" s="86"/>
      <c r="M17" s="87"/>
      <c r="N17" s="87"/>
      <c r="O17" s="87"/>
      <c r="P17" s="87"/>
      <c r="Q17" s="88"/>
      <c r="R17" s="42"/>
      <c r="S17" s="52"/>
      <c r="T17" s="44"/>
      <c r="U17" s="35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</row>
    <row r="18" spans="1:34" ht="12.75" customHeight="1">
      <c r="A18" s="44"/>
      <c r="B18" s="44"/>
      <c r="C18" s="44"/>
      <c r="D18" s="44"/>
      <c r="E18" s="44"/>
      <c r="F18" s="44"/>
      <c r="G18" s="44"/>
      <c r="H18" s="35"/>
      <c r="I18" s="44"/>
      <c r="J18" s="48"/>
      <c r="K18" s="39"/>
      <c r="L18" s="86"/>
      <c r="M18" s="87"/>
      <c r="N18" s="87"/>
      <c r="O18" s="87"/>
      <c r="P18" s="87"/>
      <c r="Q18" s="88"/>
      <c r="R18" s="42"/>
      <c r="S18" s="52"/>
      <c r="T18" s="44"/>
      <c r="U18" s="35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</row>
    <row r="19" spans="1:34" ht="12.75" customHeight="1">
      <c r="A19" s="44"/>
      <c r="B19" s="44"/>
      <c r="C19" s="44"/>
      <c r="D19" s="44"/>
      <c r="E19" s="44"/>
      <c r="F19" s="44"/>
      <c r="G19" s="44"/>
      <c r="H19" s="35"/>
      <c r="I19" s="44"/>
      <c r="J19" s="48"/>
      <c r="K19" s="39"/>
      <c r="L19" s="86"/>
      <c r="M19" s="87"/>
      <c r="N19" s="87"/>
      <c r="O19" s="87"/>
      <c r="P19" s="87"/>
      <c r="Q19" s="88"/>
      <c r="R19" s="42"/>
      <c r="S19" s="52"/>
      <c r="T19" s="44"/>
      <c r="U19" s="35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</row>
    <row r="20" spans="1:34" ht="12.75" customHeight="1">
      <c r="A20" s="44"/>
      <c r="B20" s="44"/>
      <c r="C20" s="44"/>
      <c r="D20" s="44"/>
      <c r="E20" s="44"/>
      <c r="F20" s="44"/>
      <c r="G20" s="44"/>
      <c r="H20" s="35"/>
      <c r="I20" s="44"/>
      <c r="J20" s="48"/>
      <c r="K20" s="39"/>
      <c r="L20" s="89"/>
      <c r="M20" s="90"/>
      <c r="N20" s="90"/>
      <c r="O20" s="90"/>
      <c r="P20" s="90"/>
      <c r="Q20" s="91"/>
      <c r="R20" s="42"/>
      <c r="S20" s="52"/>
      <c r="T20" s="44"/>
      <c r="U20" s="35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</row>
    <row r="21" spans="1:34" ht="14.25" customHeight="1">
      <c r="A21" s="44"/>
      <c r="B21" s="44"/>
      <c r="C21" s="44"/>
      <c r="D21" s="44"/>
      <c r="E21" s="44"/>
      <c r="F21" s="44"/>
      <c r="G21" s="44"/>
      <c r="H21" s="35"/>
      <c r="I21" s="44"/>
      <c r="J21" s="48"/>
      <c r="K21" s="39"/>
      <c r="L21" s="92" t="s">
        <v>39</v>
      </c>
      <c r="M21" s="93"/>
      <c r="N21" s="93"/>
      <c r="O21" s="93"/>
      <c r="P21" s="93"/>
      <c r="Q21" s="94"/>
      <c r="R21" s="42"/>
      <c r="S21" s="52"/>
      <c r="T21" s="44"/>
      <c r="U21" s="35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</row>
    <row r="22" spans="1:34" ht="14.25" customHeight="1">
      <c r="A22" s="44"/>
      <c r="B22" s="44"/>
      <c r="C22" s="44"/>
      <c r="D22" s="44"/>
      <c r="E22" s="44"/>
      <c r="F22" s="44"/>
      <c r="G22" s="44"/>
      <c r="H22" s="35"/>
      <c r="I22" s="44"/>
      <c r="J22" s="48"/>
      <c r="K22" s="39"/>
      <c r="L22" s="95"/>
      <c r="M22" s="96"/>
      <c r="N22" s="96"/>
      <c r="O22" s="96"/>
      <c r="P22" s="96"/>
      <c r="Q22" s="97"/>
      <c r="R22" s="42"/>
      <c r="S22" s="52"/>
      <c r="T22" s="44"/>
      <c r="U22" s="35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</row>
    <row r="23" spans="1:34" ht="14.25" customHeight="1">
      <c r="A23" s="44"/>
      <c r="B23" s="44"/>
      <c r="C23" s="44"/>
      <c r="D23" s="44"/>
      <c r="E23" s="44"/>
      <c r="F23" s="44"/>
      <c r="G23" s="44"/>
      <c r="H23" s="35"/>
      <c r="I23" s="44"/>
      <c r="J23" s="48"/>
      <c r="K23" s="39"/>
      <c r="L23" s="95"/>
      <c r="M23" s="96"/>
      <c r="N23" s="96"/>
      <c r="O23" s="96"/>
      <c r="P23" s="96"/>
      <c r="Q23" s="97"/>
      <c r="R23" s="42"/>
      <c r="S23" s="52"/>
      <c r="T23" s="44"/>
      <c r="U23" s="35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</row>
    <row r="24" spans="1:34" ht="14.25" customHeight="1">
      <c r="A24" s="44"/>
      <c r="B24" s="44"/>
      <c r="C24" s="44"/>
      <c r="D24" s="44"/>
      <c r="E24" s="44"/>
      <c r="F24" s="44"/>
      <c r="G24" s="44"/>
      <c r="H24" s="35"/>
      <c r="I24" s="44"/>
      <c r="J24" s="48"/>
      <c r="K24" s="39"/>
      <c r="L24" s="98"/>
      <c r="M24" s="99"/>
      <c r="N24" s="99"/>
      <c r="O24" s="99"/>
      <c r="P24" s="99"/>
      <c r="Q24" s="100"/>
      <c r="R24" s="42"/>
      <c r="S24" s="52"/>
      <c r="T24" s="44"/>
      <c r="U24" s="35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</row>
    <row r="25" spans="1:34" ht="14.25" customHeight="1">
      <c r="A25" s="44"/>
      <c r="B25" s="44"/>
      <c r="C25" s="44"/>
      <c r="D25" s="44"/>
      <c r="E25" s="44"/>
      <c r="F25" s="44"/>
      <c r="G25" s="44"/>
      <c r="H25" s="35"/>
      <c r="I25" s="44"/>
      <c r="J25" s="48"/>
      <c r="K25" s="39"/>
      <c r="L25" s="83" t="s">
        <v>37</v>
      </c>
      <c r="M25" s="84"/>
      <c r="N25" s="84"/>
      <c r="O25" s="84"/>
      <c r="P25" s="84"/>
      <c r="Q25" s="85"/>
      <c r="R25" s="42"/>
      <c r="S25" s="52"/>
      <c r="T25" s="44"/>
      <c r="U25" s="35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</row>
    <row r="26" spans="1:34" ht="14.25" customHeight="1">
      <c r="A26" s="44"/>
      <c r="B26" s="44"/>
      <c r="C26" s="44"/>
      <c r="D26" s="44"/>
      <c r="E26" s="44"/>
      <c r="F26" s="44"/>
      <c r="G26" s="44"/>
      <c r="H26" s="35"/>
      <c r="I26" s="44"/>
      <c r="J26" s="48"/>
      <c r="K26" s="39"/>
      <c r="L26" s="86"/>
      <c r="M26" s="87"/>
      <c r="N26" s="87"/>
      <c r="O26" s="87"/>
      <c r="P26" s="87"/>
      <c r="Q26" s="88"/>
      <c r="R26" s="42"/>
      <c r="S26" s="52"/>
      <c r="T26" s="44"/>
      <c r="U26" s="35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</row>
    <row r="27" spans="1:34" ht="14.25" customHeight="1">
      <c r="A27" s="44"/>
      <c r="B27" s="44"/>
      <c r="C27" s="44"/>
      <c r="D27" s="44"/>
      <c r="E27" s="44"/>
      <c r="F27" s="44"/>
      <c r="G27" s="44"/>
      <c r="H27" s="35"/>
      <c r="I27" s="44"/>
      <c r="J27" s="48"/>
      <c r="K27" s="39"/>
      <c r="L27" s="86"/>
      <c r="M27" s="87"/>
      <c r="N27" s="87"/>
      <c r="O27" s="87"/>
      <c r="P27" s="87"/>
      <c r="Q27" s="88"/>
      <c r="R27" s="42"/>
      <c r="S27" s="52"/>
      <c r="T27" s="44"/>
      <c r="U27" s="35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spans="1:34" ht="14.25" customHeight="1">
      <c r="A28" s="44"/>
      <c r="B28" s="44"/>
      <c r="C28" s="44"/>
      <c r="D28" s="44"/>
      <c r="E28" s="44"/>
      <c r="F28" s="44"/>
      <c r="G28" s="44"/>
      <c r="H28" s="35"/>
      <c r="I28" s="44"/>
      <c r="J28" s="48"/>
      <c r="K28" s="39"/>
      <c r="L28" s="89"/>
      <c r="M28" s="90"/>
      <c r="N28" s="90"/>
      <c r="O28" s="90"/>
      <c r="P28" s="90"/>
      <c r="Q28" s="91"/>
      <c r="R28" s="42"/>
      <c r="S28" s="52"/>
      <c r="T28" s="44"/>
      <c r="U28" s="35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1:34" ht="15" customHeight="1">
      <c r="A29" s="44"/>
      <c r="B29" s="44"/>
      <c r="C29" s="44"/>
      <c r="D29" s="44"/>
      <c r="E29" s="44"/>
      <c r="F29" s="44"/>
      <c r="G29" s="44"/>
      <c r="H29" s="35"/>
      <c r="I29" s="44"/>
      <c r="J29" s="48"/>
      <c r="K29" s="39"/>
      <c r="L29" s="83" t="s">
        <v>55</v>
      </c>
      <c r="M29" s="84"/>
      <c r="N29" s="84"/>
      <c r="O29" s="84"/>
      <c r="P29" s="84"/>
      <c r="Q29" s="85"/>
      <c r="R29" s="42"/>
      <c r="S29" s="52"/>
      <c r="T29" s="44"/>
      <c r="U29" s="35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</row>
    <row r="30" spans="1:34" ht="15" customHeight="1">
      <c r="A30" s="44"/>
      <c r="B30" s="44"/>
      <c r="C30" s="44"/>
      <c r="D30" s="44"/>
      <c r="E30" s="44"/>
      <c r="F30" s="44"/>
      <c r="G30" s="44"/>
      <c r="H30" s="35"/>
      <c r="I30" s="44"/>
      <c r="J30" s="48"/>
      <c r="K30" s="39"/>
      <c r="L30" s="86"/>
      <c r="M30" s="87"/>
      <c r="N30" s="87"/>
      <c r="O30" s="87"/>
      <c r="P30" s="87"/>
      <c r="Q30" s="88"/>
      <c r="R30" s="42"/>
      <c r="S30" s="52"/>
      <c r="T30" s="44"/>
      <c r="U30" s="35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1:34" ht="15" customHeight="1">
      <c r="A31" s="44"/>
      <c r="B31" s="44"/>
      <c r="C31" s="44"/>
      <c r="D31" s="44"/>
      <c r="E31" s="44"/>
      <c r="F31" s="44"/>
      <c r="G31" s="44"/>
      <c r="H31" s="35"/>
      <c r="I31" s="44"/>
      <c r="J31" s="48"/>
      <c r="K31" s="39"/>
      <c r="L31" s="89"/>
      <c r="M31" s="90"/>
      <c r="N31" s="90"/>
      <c r="O31" s="90"/>
      <c r="P31" s="90"/>
      <c r="Q31" s="91"/>
      <c r="R31" s="42"/>
      <c r="S31" s="52"/>
      <c r="T31" s="44"/>
      <c r="U31" s="35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1:34" ht="15" customHeight="1">
      <c r="A32" s="44"/>
      <c r="B32" s="44"/>
      <c r="C32" s="44"/>
      <c r="D32" s="44"/>
      <c r="E32" s="44"/>
      <c r="F32" s="44"/>
      <c r="G32" s="44"/>
      <c r="H32" s="35"/>
      <c r="I32" s="44"/>
      <c r="J32" s="48"/>
      <c r="K32" s="39"/>
      <c r="L32" s="74" t="s">
        <v>40</v>
      </c>
      <c r="M32" s="75"/>
      <c r="N32" s="75"/>
      <c r="O32" s="75"/>
      <c r="P32" s="75"/>
      <c r="Q32" s="76"/>
      <c r="R32" s="42"/>
      <c r="S32" s="52"/>
      <c r="T32" s="44"/>
      <c r="U32" s="35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1:34" ht="15" customHeight="1" thickBot="1">
      <c r="A33" s="44"/>
      <c r="B33" s="44"/>
      <c r="C33" s="44"/>
      <c r="D33" s="44"/>
      <c r="E33" s="44"/>
      <c r="F33" s="44"/>
      <c r="G33" s="44"/>
      <c r="H33" s="35"/>
      <c r="I33" s="44"/>
      <c r="J33" s="48"/>
      <c r="K33" s="39"/>
      <c r="L33" s="77"/>
      <c r="M33" s="78"/>
      <c r="N33" s="78"/>
      <c r="O33" s="78"/>
      <c r="P33" s="78"/>
      <c r="Q33" s="79"/>
      <c r="R33" s="42"/>
      <c r="S33" s="52"/>
      <c r="T33" s="44"/>
      <c r="U33" s="35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1:34" ht="5.25" customHeight="1" thickBot="1">
      <c r="A34" s="44"/>
      <c r="B34" s="44"/>
      <c r="C34" s="44"/>
      <c r="D34" s="44"/>
      <c r="E34" s="44"/>
      <c r="F34" s="44"/>
      <c r="G34" s="44"/>
      <c r="H34" s="35"/>
      <c r="I34" s="44"/>
      <c r="J34" s="48"/>
      <c r="K34" s="40"/>
      <c r="L34" s="37"/>
      <c r="M34" s="37"/>
      <c r="N34" s="37"/>
      <c r="O34" s="37"/>
      <c r="P34" s="37"/>
      <c r="Q34" s="37"/>
      <c r="R34" s="43"/>
      <c r="S34" s="52"/>
      <c r="T34" s="44"/>
      <c r="U34" s="35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1:34" ht="15.75" thickTop="1" thickBot="1">
      <c r="A35" s="44"/>
      <c r="B35" s="44"/>
      <c r="C35" s="44"/>
      <c r="D35" s="44"/>
      <c r="E35" s="44"/>
      <c r="F35" s="44"/>
      <c r="G35" s="44"/>
      <c r="H35" s="35"/>
      <c r="I35" s="44"/>
      <c r="J35" s="49"/>
      <c r="K35" s="50"/>
      <c r="L35" s="50"/>
      <c r="M35" s="50"/>
      <c r="N35" s="50"/>
      <c r="O35" s="50"/>
      <c r="P35" s="50"/>
      <c r="Q35" s="50"/>
      <c r="R35" s="50"/>
      <c r="S35" s="51"/>
      <c r="T35" s="44"/>
      <c r="U35" s="35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1:34">
      <c r="A36" s="44"/>
      <c r="B36" s="44"/>
      <c r="C36" s="44"/>
      <c r="D36" s="44"/>
      <c r="E36" s="44"/>
      <c r="F36" s="44"/>
      <c r="G36" s="44"/>
      <c r="H36" s="35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35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1:34">
      <c r="A37" s="44"/>
      <c r="B37" s="44"/>
      <c r="C37" s="44"/>
      <c r="D37" s="44"/>
      <c r="E37" s="44"/>
      <c r="F37" s="44"/>
      <c r="G37" s="4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</row>
    <row r="38" spans="1:34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</row>
    <row r="39" spans="1:34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</row>
    <row r="40" spans="1:34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</row>
  </sheetData>
  <mergeCells count="8">
    <mergeCell ref="L32:Q33"/>
    <mergeCell ref="L6:Q6"/>
    <mergeCell ref="L7:Q12"/>
    <mergeCell ref="L13:Q15"/>
    <mergeCell ref="L16:Q20"/>
    <mergeCell ref="L21:Q24"/>
    <mergeCell ref="L25:Q28"/>
    <mergeCell ref="L29:Q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tabSelected="1" workbookViewId="0">
      <selection activeCell="Z15" sqref="Z15"/>
    </sheetView>
  </sheetViews>
  <sheetFormatPr defaultColWidth="3.375" defaultRowHeight="18.75" customHeight="1"/>
  <cols>
    <col min="1" max="25" width="3.375" style="1"/>
    <col min="26" max="34" width="3.5" style="1" bestFit="1" customWidth="1"/>
    <col min="35" max="45" width="3.375" style="1" customWidth="1"/>
    <col min="46" max="46" width="3.375" style="1"/>
    <col min="47" max="47" width="4.25" style="1" customWidth="1"/>
    <col min="48" max="16384" width="3.375" style="1"/>
  </cols>
  <sheetData>
    <row r="1" spans="1:52" ht="6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3"/>
      <c r="Y1" s="34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8"/>
    </row>
    <row r="2" spans="1:52" ht="27" customHeight="1" thickBot="1">
      <c r="A2" s="5"/>
      <c r="B2" s="5"/>
      <c r="C2" s="123" t="s">
        <v>57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5"/>
      <c r="W2" s="5"/>
      <c r="X2" s="33"/>
      <c r="Y2" s="34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8"/>
    </row>
    <row r="3" spans="1:52" ht="6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33"/>
      <c r="Y3" s="34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8"/>
    </row>
    <row r="4" spans="1:52" ht="18.75" customHeight="1" thickBot="1">
      <c r="A4" s="5"/>
      <c r="B4" s="126" t="s">
        <v>4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8"/>
      <c r="X4" s="33"/>
      <c r="Y4" s="34"/>
      <c r="Z4" s="122" t="s">
        <v>7</v>
      </c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24"/>
      <c r="AX4" s="23"/>
      <c r="AY4" s="23"/>
      <c r="AZ4" s="28"/>
    </row>
    <row r="5" spans="1:52" ht="18.75" customHeight="1" thickBot="1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33"/>
      <c r="Y5" s="34"/>
      <c r="Z5" s="122" t="s">
        <v>8</v>
      </c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24"/>
      <c r="AX5" s="23"/>
      <c r="AY5" s="23"/>
      <c r="AZ5" s="28"/>
    </row>
    <row r="6" spans="1:52" ht="20.25" customHeight="1" thickTop="1" thickBot="1">
      <c r="A6" s="5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  <c r="X6" s="33"/>
      <c r="Y6" s="34"/>
      <c r="Z6" s="27" t="s">
        <v>9</v>
      </c>
      <c r="AA6" s="27" t="s">
        <v>10</v>
      </c>
      <c r="AB6" s="27" t="s">
        <v>11</v>
      </c>
      <c r="AC6" s="27" t="s">
        <v>12</v>
      </c>
      <c r="AD6" s="27" t="s">
        <v>13</v>
      </c>
      <c r="AE6" s="27" t="s">
        <v>14</v>
      </c>
      <c r="AF6" s="27" t="s">
        <v>15</v>
      </c>
      <c r="AG6" s="27" t="s">
        <v>16</v>
      </c>
      <c r="AH6" s="27" t="s">
        <v>17</v>
      </c>
      <c r="AI6" s="27" t="s">
        <v>18</v>
      </c>
      <c r="AJ6" s="27" t="s">
        <v>19</v>
      </c>
      <c r="AK6" s="27" t="s">
        <v>20</v>
      </c>
      <c r="AL6" s="27" t="s">
        <v>21</v>
      </c>
      <c r="AM6" s="27" t="s">
        <v>22</v>
      </c>
      <c r="AN6" s="27" t="s">
        <v>23</v>
      </c>
      <c r="AO6" s="27" t="s">
        <v>24</v>
      </c>
      <c r="AP6" s="27" t="s">
        <v>25</v>
      </c>
      <c r="AQ6" s="27" t="s">
        <v>26</v>
      </c>
      <c r="AR6" s="27" t="s">
        <v>27</v>
      </c>
      <c r="AS6" s="27" t="s">
        <v>28</v>
      </c>
      <c r="AT6" s="28"/>
      <c r="AU6" s="28"/>
      <c r="AV6" s="28"/>
      <c r="AW6" s="23"/>
      <c r="AX6" s="24"/>
      <c r="AY6" s="23"/>
      <c r="AZ6" s="28"/>
    </row>
    <row r="7" spans="1:52" ht="20.25" customHeight="1" thickBot="1">
      <c r="A7" s="5"/>
      <c r="B7" s="72"/>
      <c r="C7" s="63" t="s">
        <v>42</v>
      </c>
      <c r="D7" s="64" t="s">
        <v>44</v>
      </c>
      <c r="E7" s="64" t="s">
        <v>49</v>
      </c>
      <c r="F7" s="64" t="s">
        <v>1</v>
      </c>
      <c r="G7" s="64" t="s">
        <v>3</v>
      </c>
      <c r="H7" s="64" t="s">
        <v>48</v>
      </c>
      <c r="I7" s="64" t="s">
        <v>48</v>
      </c>
      <c r="J7" s="64" t="s">
        <v>0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5"/>
      <c r="W7" s="13"/>
      <c r="X7" s="33"/>
      <c r="Y7" s="34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28"/>
      <c r="AU7" s="26">
        <f>COUNTIF(Z7:AS7,"A")</f>
        <v>0</v>
      </c>
      <c r="AV7" s="28"/>
      <c r="AW7" s="23"/>
      <c r="AX7" s="24"/>
      <c r="AY7" s="23"/>
      <c r="AZ7" s="28"/>
    </row>
    <row r="8" spans="1:52" ht="20.25" customHeight="1" thickBot="1">
      <c r="A8" s="5"/>
      <c r="B8" s="73" t="s">
        <v>56</v>
      </c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6"/>
      <c r="W8" s="13"/>
      <c r="X8" s="33"/>
      <c r="Y8" s="34"/>
      <c r="Z8" s="20" t="str">
        <f>IF(Z7="A",Soluzione!C4,"?")</f>
        <v>?</v>
      </c>
      <c r="AA8" s="20" t="str">
        <f>IF(AA7="A",Soluzione!D4,"?")</f>
        <v>?</v>
      </c>
      <c r="AB8" s="20" t="str">
        <f>IF(AB7="A",Soluzione!E4,"?")</f>
        <v>?</v>
      </c>
      <c r="AC8" s="20" t="str">
        <f>IF(AC7="A",Soluzione!F4,"?")</f>
        <v>?</v>
      </c>
      <c r="AD8" s="20" t="str">
        <f>IF(AD7="A",Soluzione!G4,"?")</f>
        <v>?</v>
      </c>
      <c r="AE8" s="20" t="str">
        <f>IF(AE7="A",Soluzione!H4,"?")</f>
        <v>?</v>
      </c>
      <c r="AF8" s="20" t="str">
        <f>IF(AF7="A",Soluzione!I4,"?")</f>
        <v>?</v>
      </c>
      <c r="AG8" s="20" t="str">
        <f>IF(AG7="A",Soluzione!J4,"?")</f>
        <v>?</v>
      </c>
      <c r="AH8" s="20" t="str">
        <f>IF(AH7="A",Soluzione!K4,"?")</f>
        <v>?</v>
      </c>
      <c r="AI8" s="20" t="str">
        <f>IF(AI7="A",Soluzione!L4,"?")</f>
        <v>?</v>
      </c>
      <c r="AJ8" s="20" t="str">
        <f>IF(AJ7="A",Soluzione!M4,"?")</f>
        <v>?</v>
      </c>
      <c r="AK8" s="20" t="str">
        <f>IF(AK7="A",Soluzione!N4,"?")</f>
        <v>?</v>
      </c>
      <c r="AL8" s="20" t="str">
        <f>IF(AL7="A",Soluzione!O4,"?")</f>
        <v>?</v>
      </c>
      <c r="AM8" s="20" t="str">
        <f>IF(AM7="A",Soluzione!P4,"?")</f>
        <v>?</v>
      </c>
      <c r="AN8" s="20" t="str">
        <f>IF(AN7="A",Soluzione!Q4,"?")</f>
        <v>?</v>
      </c>
      <c r="AO8" s="20" t="str">
        <f>IF(AO7="A",Soluzione!R4,"?")</f>
        <v>?</v>
      </c>
      <c r="AP8" s="20" t="str">
        <f>IF(AP7="A",Soluzione!S4,"?")</f>
        <v>?</v>
      </c>
      <c r="AQ8" s="20" t="str">
        <f>IF(AQ7="A",Soluzione!T4,"?")</f>
        <v>?</v>
      </c>
      <c r="AR8" s="20" t="str">
        <f>IF(AR7="A",Soluzione!U4,"?")</f>
        <v>?</v>
      </c>
      <c r="AS8" s="20" t="str">
        <f>IF(AS7="A",Soluzione!V4,"?")</f>
        <v>?</v>
      </c>
      <c r="AT8" s="29"/>
      <c r="AU8" s="22"/>
      <c r="AV8" s="29"/>
      <c r="AW8" s="23"/>
      <c r="AX8" s="23"/>
      <c r="AY8" s="23"/>
      <c r="AZ8" s="28"/>
    </row>
    <row r="9" spans="1:52" ht="20.25" customHeight="1" thickBot="1">
      <c r="A9" s="5"/>
      <c r="B9" s="72"/>
      <c r="C9" s="17" t="s">
        <v>48</v>
      </c>
      <c r="D9" s="4" t="s">
        <v>47</v>
      </c>
      <c r="E9" s="4" t="s">
        <v>3</v>
      </c>
      <c r="F9" s="4" t="s">
        <v>46</v>
      </c>
      <c r="G9" s="4" t="s">
        <v>2</v>
      </c>
      <c r="H9" s="4" t="s">
        <v>43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8"/>
      <c r="W9" s="13"/>
      <c r="X9" s="33"/>
      <c r="Y9" s="34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30"/>
      <c r="AU9" s="26">
        <f>COUNTIF(Z9:AS9,"A")</f>
        <v>0</v>
      </c>
      <c r="AV9" s="32"/>
      <c r="AW9" s="23"/>
      <c r="AX9" s="23"/>
      <c r="AY9" s="23"/>
      <c r="AZ9" s="28"/>
    </row>
    <row r="10" spans="1:52" ht="20.25" customHeight="1" thickBot="1">
      <c r="A10" s="5"/>
      <c r="B10" s="73" t="s">
        <v>56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/>
      <c r="W10" s="13"/>
      <c r="X10" s="33"/>
      <c r="Y10" s="34"/>
      <c r="Z10" s="20" t="str">
        <f>IF(Z9="A",Soluzione!C6,"?")</f>
        <v>?</v>
      </c>
      <c r="AA10" s="20" t="str">
        <f>IF(AA9="A",Soluzione!D6,"?")</f>
        <v>?</v>
      </c>
      <c r="AB10" s="20" t="str">
        <f>IF(AB9="A",Soluzione!E6,"?")</f>
        <v>?</v>
      </c>
      <c r="AC10" s="20" t="str">
        <f>IF(AC9="A",Soluzione!F6,"?")</f>
        <v>?</v>
      </c>
      <c r="AD10" s="20" t="str">
        <f>IF(AD9="A",Soluzione!G6,"?")</f>
        <v>?</v>
      </c>
      <c r="AE10" s="20" t="str">
        <f>IF(AE9="A",Soluzione!H6,"?")</f>
        <v>?</v>
      </c>
      <c r="AF10" s="20" t="str">
        <f>IF(AF9="A",Soluzione!I6,"?")</f>
        <v>?</v>
      </c>
      <c r="AG10" s="20" t="str">
        <f>IF(AG9="A",Soluzione!J6,"?")</f>
        <v>?</v>
      </c>
      <c r="AH10" s="20" t="str">
        <f>IF(AH9="A",Soluzione!K6,"?")</f>
        <v>?</v>
      </c>
      <c r="AI10" s="20" t="str">
        <f>IF(AI9="A",Soluzione!L6,"?")</f>
        <v>?</v>
      </c>
      <c r="AJ10" s="20" t="str">
        <f>IF(AJ9="A",Soluzione!M6,"?")</f>
        <v>?</v>
      </c>
      <c r="AK10" s="20" t="str">
        <f>IF(AK9="A",Soluzione!N6,"?")</f>
        <v>?</v>
      </c>
      <c r="AL10" s="20" t="str">
        <f>IF(AL9="A",Soluzione!O6,"?")</f>
        <v>?</v>
      </c>
      <c r="AM10" s="20" t="str">
        <f>IF(AM9="A",Soluzione!P6,"?")</f>
        <v>?</v>
      </c>
      <c r="AN10" s="20" t="str">
        <f>IF(AN9="A",Soluzione!Q6,"?")</f>
        <v>?</v>
      </c>
      <c r="AO10" s="20" t="str">
        <f>IF(AO9="A",Soluzione!R6,"?")</f>
        <v>?</v>
      </c>
      <c r="AP10" s="20" t="str">
        <f>IF(AP9="A",Soluzione!S6,"?")</f>
        <v>?</v>
      </c>
      <c r="AQ10" s="20" t="str">
        <f>IF(AQ9="A",Soluzione!T6,"?")</f>
        <v>?</v>
      </c>
      <c r="AR10" s="20" t="str">
        <f>IF(AR9="A",Soluzione!U6,"?")</f>
        <v>?</v>
      </c>
      <c r="AS10" s="20" t="str">
        <f>IF(AS9="A",Soluzione!V6,"?")</f>
        <v>?</v>
      </c>
      <c r="AT10" s="31"/>
      <c r="AU10" s="21"/>
      <c r="AV10" s="31"/>
      <c r="AW10" s="23"/>
      <c r="AX10" s="23"/>
      <c r="AY10" s="23"/>
      <c r="AZ10" s="28"/>
    </row>
    <row r="11" spans="1:52" ht="20.25" customHeight="1" thickBot="1">
      <c r="A11" s="5"/>
      <c r="B11" s="72"/>
      <c r="C11" s="17" t="str">
        <f>IF(Soluzione!$AE4=TRUE,Soluzione!C7,"?")</f>
        <v>?</v>
      </c>
      <c r="D11" s="4" t="str">
        <f>IF(Soluzione!$AE4=TRUE,Soluzione!D7,"?")</f>
        <v>?</v>
      </c>
      <c r="E11" s="4" t="str">
        <f>IF(Soluzione!$AE4=TRUE,Soluzione!E7,"?")</f>
        <v>?</v>
      </c>
      <c r="F11" s="4" t="str">
        <f>IF(Soluzione!$AE4=TRUE,Soluzione!F7,"?")</f>
        <v>?</v>
      </c>
      <c r="G11" s="4" t="str">
        <f>IF(Soluzione!$AE4=TRUE,Soluzione!G7,"?")</f>
        <v>?</v>
      </c>
      <c r="H11" s="4" t="str">
        <f>IF(Soluzione!$AE4=TRUE,Soluzione!H7,"?")</f>
        <v>?</v>
      </c>
      <c r="I11" s="4" t="str">
        <f>IF(Soluzione!$AE4=TRUE,Soluzione!I7,"?")</f>
        <v>?</v>
      </c>
      <c r="J11" s="4" t="str">
        <f>IF(Soluzione!$AE4=TRUE,Soluzione!J7,"?")</f>
        <v>?</v>
      </c>
      <c r="K11" s="4" t="str">
        <f>IF(Soluzione!$AE4=TRUE,Soluzione!K7,"?")</f>
        <v>?</v>
      </c>
      <c r="L11" s="4" t="str">
        <f>IF(Soluzione!$AE4=TRUE,Soluzione!L7,"?")</f>
        <v>?</v>
      </c>
      <c r="M11" s="4" t="str">
        <f>IF(Soluzione!$AE4=TRUE,Soluzione!M7,"?")</f>
        <v>?</v>
      </c>
      <c r="N11" s="4" t="str">
        <f>IF(Soluzione!$AE4=TRUE,Soluzione!N7,"?")</f>
        <v>?</v>
      </c>
      <c r="O11" s="4" t="str">
        <f>IF(Soluzione!$AE4=TRUE,Soluzione!O7,"?")</f>
        <v>?</v>
      </c>
      <c r="P11" s="4" t="str">
        <f>IF(Soluzione!$AE4=TRUE,Soluzione!P7,"?")</f>
        <v>?</v>
      </c>
      <c r="Q11" s="4" t="str">
        <f>IF(Soluzione!$AE4=TRUE,Soluzione!Q7,"?")</f>
        <v>?</v>
      </c>
      <c r="R11" s="4" t="str">
        <f>IF(Soluzione!$AE4=TRUE,Soluzione!R7,"?")</f>
        <v>?</v>
      </c>
      <c r="S11" s="4" t="str">
        <f>IF(Soluzione!$AE4=TRUE,Soluzione!S7,"?")</f>
        <v>?</v>
      </c>
      <c r="T11" s="4" t="str">
        <f>IF(Soluzione!$AE4=TRUE,Soluzione!T7,"?")</f>
        <v>?</v>
      </c>
      <c r="U11" s="4" t="str">
        <f>IF(Soluzione!$AE4=TRUE,Soluzione!U7,"?")</f>
        <v>?</v>
      </c>
      <c r="V11" s="18" t="str">
        <f>IF(Soluzione!$AE4=TRUE,Soluzione!V7,"?")</f>
        <v>?</v>
      </c>
      <c r="W11" s="13"/>
      <c r="X11" s="33"/>
      <c r="Y11" s="34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30"/>
      <c r="AU11" s="26">
        <f>COUNTIF(Z11:AS11,"A")</f>
        <v>0</v>
      </c>
      <c r="AV11" s="32"/>
      <c r="AW11" s="23"/>
      <c r="AX11" s="23"/>
      <c r="AY11" s="23"/>
      <c r="AZ11" s="28"/>
    </row>
    <row r="12" spans="1:52" ht="20.25" customHeight="1" thickBot="1">
      <c r="A12" s="5"/>
      <c r="B12" s="73" t="s">
        <v>56</v>
      </c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6"/>
      <c r="W12" s="13"/>
      <c r="X12" s="33"/>
      <c r="Y12" s="34"/>
      <c r="Z12" s="20" t="str">
        <f>IF(Z11="A",Soluzione!C8,"?")</f>
        <v>?</v>
      </c>
      <c r="AA12" s="20" t="str">
        <f>IF(AA11="A",Soluzione!D8,"?")</f>
        <v>?</v>
      </c>
      <c r="AB12" s="20" t="str">
        <f>IF(AB11="A",Soluzione!E8,"?")</f>
        <v>?</v>
      </c>
      <c r="AC12" s="20" t="str">
        <f>IF(AC11="A",Soluzione!F8,"?")</f>
        <v>?</v>
      </c>
      <c r="AD12" s="20" t="str">
        <f>IF(AD11="A",Soluzione!G8,"?")</f>
        <v>?</v>
      </c>
      <c r="AE12" s="20" t="str">
        <f>IF(AE11="A",Soluzione!H8,"?")</f>
        <v>?</v>
      </c>
      <c r="AF12" s="20" t="str">
        <f>IF(AF11="A",Soluzione!I8,"?")</f>
        <v>?</v>
      </c>
      <c r="AG12" s="20" t="str">
        <f>IF(AG11="A",Soluzione!J8,"?")</f>
        <v>?</v>
      </c>
      <c r="AH12" s="20" t="str">
        <f>IF(AH11="A",Soluzione!K8,"?")</f>
        <v>?</v>
      </c>
      <c r="AI12" s="20" t="str">
        <f>IF(AI11="A",Soluzione!L8,"?")</f>
        <v>?</v>
      </c>
      <c r="AJ12" s="20" t="str">
        <f>IF(AJ11="A",Soluzione!M8,"?")</f>
        <v>?</v>
      </c>
      <c r="AK12" s="20" t="str">
        <f>IF(AK11="A",Soluzione!N8,"?")</f>
        <v>?</v>
      </c>
      <c r="AL12" s="20" t="str">
        <f>IF(AL11="A",Soluzione!O8,"?")</f>
        <v>?</v>
      </c>
      <c r="AM12" s="20" t="str">
        <f>IF(AM11="A",Soluzione!P8,"?")</f>
        <v>?</v>
      </c>
      <c r="AN12" s="20" t="str">
        <f>IF(AN11="A",Soluzione!Q8,"?")</f>
        <v>?</v>
      </c>
      <c r="AO12" s="20" t="str">
        <f>IF(AO11="A",Soluzione!R8,"?")</f>
        <v>?</v>
      </c>
      <c r="AP12" s="20" t="str">
        <f>IF(AP11="A",Soluzione!S8,"?")</f>
        <v>?</v>
      </c>
      <c r="AQ12" s="20" t="str">
        <f>IF(AQ11="A",Soluzione!T8,"?")</f>
        <v>?</v>
      </c>
      <c r="AR12" s="20" t="str">
        <f>IF(AR11="A",Soluzione!U8,"?")</f>
        <v>?</v>
      </c>
      <c r="AS12" s="20" t="str">
        <f>IF(AS11="A",Soluzione!V8,"?")</f>
        <v>?</v>
      </c>
      <c r="AT12" s="31"/>
      <c r="AU12" s="21"/>
      <c r="AV12" s="31"/>
      <c r="AW12" s="23"/>
      <c r="AX12" s="23"/>
      <c r="AY12" s="23"/>
      <c r="AZ12" s="28"/>
    </row>
    <row r="13" spans="1:52" ht="20.25" customHeight="1" thickBot="1">
      <c r="A13" s="5"/>
      <c r="B13" s="72"/>
      <c r="C13" s="17" t="str">
        <f>IF(Soluzione!$AE6=TRUE,Soluzione!C9,"?")</f>
        <v>?</v>
      </c>
      <c r="D13" s="4" t="str">
        <f>IF(Soluzione!$AE6=TRUE,Soluzione!D9,"?")</f>
        <v>?</v>
      </c>
      <c r="E13" s="4" t="str">
        <f>IF(Soluzione!$AE6=TRUE,Soluzione!E9,"?")</f>
        <v>?</v>
      </c>
      <c r="F13" s="4" t="str">
        <f>IF(Soluzione!$AE6=TRUE,Soluzione!F9,"?")</f>
        <v>?</v>
      </c>
      <c r="G13" s="4" t="str">
        <f>IF(Soluzione!$AE6=TRUE,Soluzione!G9,"?")</f>
        <v>?</v>
      </c>
      <c r="H13" s="4" t="str">
        <f>IF(Soluzione!$AE6=TRUE,Soluzione!H9,"?")</f>
        <v>?</v>
      </c>
      <c r="I13" s="4" t="str">
        <f>IF(Soluzione!$AE6=TRUE,Soluzione!I9,"?")</f>
        <v>?</v>
      </c>
      <c r="J13" s="4" t="str">
        <f>IF(Soluzione!$AE6=TRUE,Soluzione!J9,"?")</f>
        <v>?</v>
      </c>
      <c r="K13" s="4" t="str">
        <f>IF(Soluzione!$AE6=TRUE,Soluzione!K9,"?")</f>
        <v>?</v>
      </c>
      <c r="L13" s="4" t="str">
        <f>IF(Soluzione!$AE6=TRUE,Soluzione!L9,"?")</f>
        <v>?</v>
      </c>
      <c r="M13" s="4" t="str">
        <f>IF(Soluzione!$AE6=TRUE,Soluzione!M9,"?")</f>
        <v>?</v>
      </c>
      <c r="N13" s="4" t="str">
        <f>IF(Soluzione!$AE6=TRUE,Soluzione!N9,"?")</f>
        <v>?</v>
      </c>
      <c r="O13" s="4" t="str">
        <f>IF(Soluzione!$AE6=TRUE,Soluzione!O9,"?")</f>
        <v>?</v>
      </c>
      <c r="P13" s="4" t="str">
        <f>IF(Soluzione!$AE6=TRUE,Soluzione!P9,"?")</f>
        <v>?</v>
      </c>
      <c r="Q13" s="4" t="str">
        <f>IF(Soluzione!$AE6=TRUE,Soluzione!Q9,"?")</f>
        <v>?</v>
      </c>
      <c r="R13" s="4" t="str">
        <f>IF(Soluzione!$AE6=TRUE,Soluzione!R9,"?")</f>
        <v>?</v>
      </c>
      <c r="S13" s="4" t="str">
        <f>IF(Soluzione!$AE6=TRUE,Soluzione!S9,"?")</f>
        <v>?</v>
      </c>
      <c r="T13" s="4" t="str">
        <f>IF(Soluzione!$AE6=TRUE,Soluzione!T9,"?")</f>
        <v>?</v>
      </c>
      <c r="U13" s="4" t="str">
        <f>IF(Soluzione!$AE6=TRUE,Soluzione!U9,"?")</f>
        <v>?</v>
      </c>
      <c r="V13" s="18" t="str">
        <f>IF(Soluzione!$AE6=TRUE,Soluzione!V9,"?")</f>
        <v>?</v>
      </c>
      <c r="W13" s="13"/>
      <c r="X13" s="33"/>
      <c r="Y13" s="34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30"/>
      <c r="AU13" s="26">
        <f>COUNTIF(Z13:AS13,"A")</f>
        <v>0</v>
      </c>
      <c r="AV13" s="32"/>
      <c r="AW13" s="23"/>
      <c r="AX13" s="23"/>
      <c r="AY13" s="23"/>
      <c r="AZ13" s="28"/>
    </row>
    <row r="14" spans="1:52" ht="20.25" customHeight="1" thickBot="1">
      <c r="A14" s="5"/>
      <c r="B14" s="73" t="s">
        <v>56</v>
      </c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6"/>
      <c r="W14" s="13"/>
      <c r="X14" s="33"/>
      <c r="Y14" s="34"/>
      <c r="Z14" s="20" t="str">
        <f>IF(Z13="A",Soluzione!C10,"?")</f>
        <v>?</v>
      </c>
      <c r="AA14" s="20" t="str">
        <f>IF(AA13="A",Soluzione!D10,"?")</f>
        <v>?</v>
      </c>
      <c r="AB14" s="20" t="str">
        <f>IF(AB13="A",Soluzione!E10,"?")</f>
        <v>?</v>
      </c>
      <c r="AC14" s="20" t="str">
        <f>IF(AC13="A",Soluzione!F10,"?")</f>
        <v>?</v>
      </c>
      <c r="AD14" s="20" t="str">
        <f>IF(AD13="A",Soluzione!G10,"?")</f>
        <v>?</v>
      </c>
      <c r="AE14" s="20" t="str">
        <f>IF(AE13="A",Soluzione!H10,"?")</f>
        <v>?</v>
      </c>
      <c r="AF14" s="20" t="str">
        <f>IF(AF13="A",Soluzione!I10,"?")</f>
        <v>?</v>
      </c>
      <c r="AG14" s="20" t="str">
        <f>IF(AG13="A",Soluzione!J10,"?")</f>
        <v>?</v>
      </c>
      <c r="AH14" s="20" t="str">
        <f>IF(AH13="A",Soluzione!K10,"?")</f>
        <v>?</v>
      </c>
      <c r="AI14" s="20" t="str">
        <f>IF(AI13="A",Soluzione!L10,"?")</f>
        <v>?</v>
      </c>
      <c r="AJ14" s="20" t="str">
        <f>IF(AJ13="A",Soluzione!M10,"?")</f>
        <v>?</v>
      </c>
      <c r="AK14" s="20" t="str">
        <f>IF(AK13="A",Soluzione!N10,"?")</f>
        <v>?</v>
      </c>
      <c r="AL14" s="20" t="str">
        <f>IF(AL13="A",Soluzione!O10,"?")</f>
        <v>?</v>
      </c>
      <c r="AM14" s="20" t="str">
        <f>IF(AM13="A",Soluzione!P10,"?")</f>
        <v>?</v>
      </c>
      <c r="AN14" s="20" t="str">
        <f>IF(AN13="A",Soluzione!Q10,"?")</f>
        <v>?</v>
      </c>
      <c r="AO14" s="20" t="str">
        <f>IF(AO13="A",Soluzione!R10,"?")</f>
        <v>?</v>
      </c>
      <c r="AP14" s="20" t="str">
        <f>IF(AP13="A",Soluzione!S10,"?")</f>
        <v>?</v>
      </c>
      <c r="AQ14" s="20" t="str">
        <f>IF(AQ13="A",Soluzione!T10,"?")</f>
        <v>?</v>
      </c>
      <c r="AR14" s="20" t="str">
        <f>IF(AR13="A",Soluzione!U10,"?")</f>
        <v>?</v>
      </c>
      <c r="AS14" s="20" t="str">
        <f>IF(AS13="A",Soluzione!V10,"?")</f>
        <v>?</v>
      </c>
      <c r="AT14" s="31"/>
      <c r="AU14" s="21"/>
      <c r="AV14" s="31"/>
      <c r="AW14" s="23"/>
      <c r="AX14" s="23"/>
      <c r="AY14" s="23"/>
      <c r="AZ14" s="28"/>
    </row>
    <row r="15" spans="1:52" ht="20.25" customHeight="1" thickBot="1">
      <c r="A15" s="5"/>
      <c r="B15" s="72"/>
      <c r="C15" s="17" t="str">
        <f>IF(Soluzione!$AE8=TRUE,Soluzione!C11,"?")</f>
        <v>?</v>
      </c>
      <c r="D15" s="4" t="str">
        <f>IF(Soluzione!$AE8=TRUE,Soluzione!D11,"?")</f>
        <v>?</v>
      </c>
      <c r="E15" s="4" t="str">
        <f>IF(Soluzione!$AE8=TRUE,Soluzione!E11,"?")</f>
        <v>?</v>
      </c>
      <c r="F15" s="4" t="str">
        <f>IF(Soluzione!$AE8=TRUE,Soluzione!F11,"?")</f>
        <v>?</v>
      </c>
      <c r="G15" s="4" t="str">
        <f>IF(Soluzione!$AE8=TRUE,Soluzione!G11,"?")</f>
        <v>?</v>
      </c>
      <c r="H15" s="4" t="str">
        <f>IF(Soluzione!$AE8=TRUE,Soluzione!H11,"?")</f>
        <v>?</v>
      </c>
      <c r="I15" s="4" t="str">
        <f>IF(Soluzione!$AE8=TRUE,Soluzione!I11,"?")</f>
        <v>?</v>
      </c>
      <c r="J15" s="4" t="str">
        <f>IF(Soluzione!$AE8=TRUE,Soluzione!J11,"?")</f>
        <v>?</v>
      </c>
      <c r="K15" s="4" t="str">
        <f>IF(Soluzione!$AE8=TRUE,Soluzione!K11,"?")</f>
        <v>?</v>
      </c>
      <c r="L15" s="4" t="str">
        <f>IF(Soluzione!$AE8=TRUE,Soluzione!L11,"?")</f>
        <v>?</v>
      </c>
      <c r="M15" s="4" t="str">
        <f>IF(Soluzione!$AE8=TRUE,Soluzione!M11,"?")</f>
        <v>?</v>
      </c>
      <c r="N15" s="4" t="str">
        <f>IF(Soluzione!$AE8=TRUE,Soluzione!N11,"?")</f>
        <v>?</v>
      </c>
      <c r="O15" s="4" t="str">
        <f>IF(Soluzione!$AE8=TRUE,Soluzione!O11,"?")</f>
        <v>?</v>
      </c>
      <c r="P15" s="4" t="str">
        <f>IF(Soluzione!$AE8=TRUE,Soluzione!P11,"?")</f>
        <v>?</v>
      </c>
      <c r="Q15" s="4" t="str">
        <f>IF(Soluzione!$AE8=TRUE,Soluzione!Q11,"?")</f>
        <v>?</v>
      </c>
      <c r="R15" s="4" t="str">
        <f>IF(Soluzione!$AE8=TRUE,Soluzione!R11,"?")</f>
        <v>?</v>
      </c>
      <c r="S15" s="4" t="str">
        <f>IF(Soluzione!$AE8=TRUE,Soluzione!S11,"?")</f>
        <v>?</v>
      </c>
      <c r="T15" s="4" t="str">
        <f>IF(Soluzione!$AE8=TRUE,Soluzione!T11,"?")</f>
        <v>?</v>
      </c>
      <c r="U15" s="4" t="str">
        <f>IF(Soluzione!$AE8=TRUE,Soluzione!U11,"?")</f>
        <v>?</v>
      </c>
      <c r="V15" s="18" t="str">
        <f>IF(Soluzione!$AE8=TRUE,Soluzione!V11,"?")</f>
        <v>?</v>
      </c>
      <c r="W15" s="13"/>
      <c r="X15" s="33"/>
      <c r="Y15" s="34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30"/>
      <c r="AU15" s="26">
        <f>COUNTIF(Z15:AS15,"A")</f>
        <v>0</v>
      </c>
      <c r="AV15" s="32"/>
      <c r="AW15" s="23"/>
      <c r="AX15" s="23"/>
      <c r="AY15" s="23"/>
      <c r="AZ15" s="28"/>
    </row>
    <row r="16" spans="1:52" ht="20.25" customHeight="1" thickBot="1">
      <c r="A16" s="5"/>
      <c r="B16" s="73" t="s">
        <v>56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/>
      <c r="W16" s="13"/>
      <c r="X16" s="33"/>
      <c r="Y16" s="34"/>
      <c r="Z16" s="20" t="str">
        <f>IF(Z15="A",Soluzione!C12,"?")</f>
        <v>?</v>
      </c>
      <c r="AA16" s="20" t="str">
        <f>IF(AA15="A",Soluzione!D12,"?")</f>
        <v>?</v>
      </c>
      <c r="AB16" s="20" t="str">
        <f>IF(AB15="A",Soluzione!E12,"?")</f>
        <v>?</v>
      </c>
      <c r="AC16" s="20" t="str">
        <f>IF(AC15="A",Soluzione!F12,"?")</f>
        <v>?</v>
      </c>
      <c r="AD16" s="20" t="str">
        <f>IF(AD15="A",Soluzione!G12,"?")</f>
        <v>?</v>
      </c>
      <c r="AE16" s="20" t="str">
        <f>IF(AE15="A",Soluzione!H12,"?")</f>
        <v>?</v>
      </c>
      <c r="AF16" s="20" t="str">
        <f>IF(AF15="A",Soluzione!I12,"?")</f>
        <v>?</v>
      </c>
      <c r="AG16" s="20" t="str">
        <f>IF(AG15="A",Soluzione!J12,"?")</f>
        <v>?</v>
      </c>
      <c r="AH16" s="20" t="str">
        <f>IF(AH15="A",Soluzione!K12,"?")</f>
        <v>?</v>
      </c>
      <c r="AI16" s="20" t="str">
        <f>IF(AI15="A",Soluzione!L12,"?")</f>
        <v>?</v>
      </c>
      <c r="AJ16" s="20" t="str">
        <f>IF(AJ15="A",Soluzione!M12,"?")</f>
        <v>?</v>
      </c>
      <c r="AK16" s="20" t="str">
        <f>IF(AK15="A",Soluzione!N12,"?")</f>
        <v>?</v>
      </c>
      <c r="AL16" s="20" t="str">
        <f>IF(AL15="A",Soluzione!O12,"?")</f>
        <v>?</v>
      </c>
      <c r="AM16" s="20" t="str">
        <f>IF(AM15="A",Soluzione!P12,"?")</f>
        <v>?</v>
      </c>
      <c r="AN16" s="20" t="str">
        <f>IF(AN15="A",Soluzione!Q12,"?")</f>
        <v>?</v>
      </c>
      <c r="AO16" s="20" t="str">
        <f>IF(AO15="A",Soluzione!R12,"?")</f>
        <v>?</v>
      </c>
      <c r="AP16" s="20" t="str">
        <f>IF(AP15="A",Soluzione!S12,"?")</f>
        <v>?</v>
      </c>
      <c r="AQ16" s="20" t="str">
        <f>IF(AQ15="A",Soluzione!T12,"?")</f>
        <v>?</v>
      </c>
      <c r="AR16" s="20" t="str">
        <f>IF(AR15="A",Soluzione!U12,"?")</f>
        <v>?</v>
      </c>
      <c r="AS16" s="20" t="str">
        <f>IF(AS15="A",Soluzione!V12,"?")</f>
        <v>?</v>
      </c>
      <c r="AT16" s="31"/>
      <c r="AU16" s="21"/>
      <c r="AV16" s="31"/>
      <c r="AW16" s="23"/>
      <c r="AX16" s="23"/>
      <c r="AY16" s="23"/>
      <c r="AZ16" s="28"/>
    </row>
    <row r="17" spans="1:52" ht="20.25" customHeight="1" thickBot="1">
      <c r="A17" s="5"/>
      <c r="B17" s="72"/>
      <c r="C17" s="17" t="str">
        <f>IF(Soluzione!$AE10=TRUE,Soluzione!C13,"?")</f>
        <v>?</v>
      </c>
      <c r="D17" s="4" t="str">
        <f>IF(Soluzione!$AE10=TRUE,Soluzione!D13,"?")</f>
        <v>?</v>
      </c>
      <c r="E17" s="4" t="str">
        <f>IF(Soluzione!$AE10=TRUE,Soluzione!E13,"?")</f>
        <v>?</v>
      </c>
      <c r="F17" s="4" t="str">
        <f>IF(Soluzione!$AE10=TRUE,Soluzione!F13,"?")</f>
        <v>?</v>
      </c>
      <c r="G17" s="4" t="str">
        <f>IF(Soluzione!$AE10=TRUE,Soluzione!G13,"?")</f>
        <v>?</v>
      </c>
      <c r="H17" s="4" t="str">
        <f>IF(Soluzione!$AE10=TRUE,Soluzione!H13,"?")</f>
        <v>?</v>
      </c>
      <c r="I17" s="4" t="str">
        <f>IF(Soluzione!$AE10=TRUE,Soluzione!I13,"?")</f>
        <v>?</v>
      </c>
      <c r="J17" s="4" t="str">
        <f>IF(Soluzione!$AE10=TRUE,Soluzione!J13,"?")</f>
        <v>?</v>
      </c>
      <c r="K17" s="4" t="str">
        <f>IF(Soluzione!$AE10=TRUE,Soluzione!K13,"?")</f>
        <v>?</v>
      </c>
      <c r="L17" s="4" t="str">
        <f>IF(Soluzione!$AE10=TRUE,Soluzione!L13,"?")</f>
        <v>?</v>
      </c>
      <c r="M17" s="4" t="str">
        <f>IF(Soluzione!$AE10=TRUE,Soluzione!M13,"?")</f>
        <v>?</v>
      </c>
      <c r="N17" s="4" t="str">
        <f>IF(Soluzione!$AE10=TRUE,Soluzione!N13,"?")</f>
        <v>?</v>
      </c>
      <c r="O17" s="4" t="str">
        <f>IF(Soluzione!$AE10=TRUE,Soluzione!O13,"?")</f>
        <v>?</v>
      </c>
      <c r="P17" s="4" t="str">
        <f>IF(Soluzione!$AE10=TRUE,Soluzione!P13,"?")</f>
        <v>?</v>
      </c>
      <c r="Q17" s="4" t="str">
        <f>IF(Soluzione!$AE10=TRUE,Soluzione!Q13,"?")</f>
        <v>?</v>
      </c>
      <c r="R17" s="4" t="str">
        <f>IF(Soluzione!$AE10=TRUE,Soluzione!R13,"?")</f>
        <v>?</v>
      </c>
      <c r="S17" s="4" t="str">
        <f>IF(Soluzione!$AE10=TRUE,Soluzione!S13,"?")</f>
        <v>?</v>
      </c>
      <c r="T17" s="4" t="str">
        <f>IF(Soluzione!$AE10=TRUE,Soluzione!T13,"?")</f>
        <v>?</v>
      </c>
      <c r="U17" s="4" t="str">
        <f>IF(Soluzione!$AE10=TRUE,Soluzione!U13,"?")</f>
        <v>?</v>
      </c>
      <c r="V17" s="18" t="str">
        <f>IF(Soluzione!$AE10=TRUE,Soluzione!V13,"?")</f>
        <v>?</v>
      </c>
      <c r="W17" s="13"/>
      <c r="X17" s="33"/>
      <c r="Y17" s="34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30"/>
      <c r="AU17" s="26">
        <f>COUNTIF(Z17:AS17,"A")</f>
        <v>0</v>
      </c>
      <c r="AV17" s="32"/>
      <c r="AW17" s="23"/>
      <c r="AX17" s="23"/>
      <c r="AY17" s="23"/>
      <c r="AZ17" s="28"/>
    </row>
    <row r="18" spans="1:52" ht="20.25" customHeight="1" thickBot="1">
      <c r="A18" s="5"/>
      <c r="B18" s="73" t="s">
        <v>56</v>
      </c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/>
      <c r="W18" s="13"/>
      <c r="X18" s="33"/>
      <c r="Y18" s="34"/>
      <c r="Z18" s="20" t="str">
        <f>IF(Z17="A",Soluzione!C14,"?")</f>
        <v>?</v>
      </c>
      <c r="AA18" s="20" t="str">
        <f>IF(AA17="A",Soluzione!D14,"?")</f>
        <v>?</v>
      </c>
      <c r="AB18" s="20" t="str">
        <f>IF(AB17="A",Soluzione!E14,"?")</f>
        <v>?</v>
      </c>
      <c r="AC18" s="20" t="str">
        <f>IF(AC17="A",Soluzione!F14,"?")</f>
        <v>?</v>
      </c>
      <c r="AD18" s="20" t="str">
        <f>IF(AD17="A",Soluzione!G14,"?")</f>
        <v>?</v>
      </c>
      <c r="AE18" s="20" t="str">
        <f>IF(AE17="A",Soluzione!H14,"?")</f>
        <v>?</v>
      </c>
      <c r="AF18" s="20" t="str">
        <f>IF(AF17="A",Soluzione!I14,"?")</f>
        <v>?</v>
      </c>
      <c r="AG18" s="20" t="str">
        <f>IF(AG17="A",Soluzione!J14,"?")</f>
        <v>?</v>
      </c>
      <c r="AH18" s="20" t="str">
        <f>IF(AH17="A",Soluzione!K14,"?")</f>
        <v>?</v>
      </c>
      <c r="AI18" s="20" t="str">
        <f>IF(AI17="A",Soluzione!L14,"?")</f>
        <v>?</v>
      </c>
      <c r="AJ18" s="20" t="str">
        <f>IF(AJ17="A",Soluzione!M14,"?")</f>
        <v>?</v>
      </c>
      <c r="AK18" s="20" t="str">
        <f>IF(AK17="A",Soluzione!N14,"?")</f>
        <v>?</v>
      </c>
      <c r="AL18" s="20" t="str">
        <f>IF(AL17="A",Soluzione!O14,"?")</f>
        <v>?</v>
      </c>
      <c r="AM18" s="20" t="str">
        <f>IF(AM17="A",Soluzione!P14,"?")</f>
        <v>?</v>
      </c>
      <c r="AN18" s="20" t="str">
        <f>IF(AN17="A",Soluzione!Q14,"?")</f>
        <v>?</v>
      </c>
      <c r="AO18" s="20" t="str">
        <f>IF(AO17="A",Soluzione!R14,"?")</f>
        <v>?</v>
      </c>
      <c r="AP18" s="20" t="str">
        <f>IF(AP17="A",Soluzione!S14,"?")</f>
        <v>?</v>
      </c>
      <c r="AQ18" s="20" t="str">
        <f>IF(AQ17="A",Soluzione!T14,"?")</f>
        <v>?</v>
      </c>
      <c r="AR18" s="20" t="str">
        <f>IF(AR17="A",Soluzione!U14,"?")</f>
        <v>?</v>
      </c>
      <c r="AS18" s="20" t="str">
        <f>IF(AS17="A",Soluzione!V14,"?")</f>
        <v>?</v>
      </c>
      <c r="AT18" s="31"/>
      <c r="AU18" s="22"/>
      <c r="AV18" s="28"/>
      <c r="AW18" s="23"/>
      <c r="AX18" s="23"/>
      <c r="AY18" s="23"/>
      <c r="AZ18" s="28"/>
    </row>
    <row r="19" spans="1:52" ht="20.25" customHeight="1" thickTop="1" thickBot="1">
      <c r="A19" s="5"/>
      <c r="B19" s="72"/>
      <c r="C19" s="60" t="str">
        <f>IF(Soluzione!$AE12=TRUE,Soluzione!C15,"?")</f>
        <v>?</v>
      </c>
      <c r="D19" s="61" t="str">
        <f>IF(Soluzione!$AE12=TRUE,Soluzione!D15,"?")</f>
        <v>?</v>
      </c>
      <c r="E19" s="61" t="str">
        <f>IF(Soluzione!$AE12=TRUE,Soluzione!E15,"?")</f>
        <v>?</v>
      </c>
      <c r="F19" s="61" t="str">
        <f>IF(Soluzione!$AE12=TRUE,Soluzione!F15,"?")</f>
        <v>?</v>
      </c>
      <c r="G19" s="61" t="str">
        <f>IF(Soluzione!$AE12=TRUE,Soluzione!G15,"?")</f>
        <v>?</v>
      </c>
      <c r="H19" s="61" t="str">
        <f>IF(Soluzione!$AE12=TRUE,Soluzione!H15,"?")</f>
        <v>?</v>
      </c>
      <c r="I19" s="61" t="str">
        <f>IF(Soluzione!$AE12=TRUE,Soluzione!I15,"?")</f>
        <v>?</v>
      </c>
      <c r="J19" s="61" t="str">
        <f>IF(Soluzione!$AE12=TRUE,Soluzione!J15,"?")</f>
        <v>?</v>
      </c>
      <c r="K19" s="61" t="str">
        <f>IF(Soluzione!$AE12=TRUE,Soluzione!K15,"?")</f>
        <v>?</v>
      </c>
      <c r="L19" s="61" t="str">
        <f>IF(Soluzione!$AE12=TRUE,Soluzione!L15,"?")</f>
        <v>?</v>
      </c>
      <c r="M19" s="61" t="str">
        <f>IF(Soluzione!$AE12=TRUE,Soluzione!M15,"?")</f>
        <v>?</v>
      </c>
      <c r="N19" s="61" t="str">
        <f>IF(Soluzione!$AE12=TRUE,Soluzione!N15,"?")</f>
        <v>?</v>
      </c>
      <c r="O19" s="61" t="str">
        <f>IF(Soluzione!$AE12=TRUE,Soluzione!O15,"?")</f>
        <v>?</v>
      </c>
      <c r="P19" s="61" t="str">
        <f>IF(Soluzione!$AE12=TRUE,Soluzione!P15,"?")</f>
        <v>?</v>
      </c>
      <c r="Q19" s="61" t="str">
        <f>IF(Soluzione!$AE12=TRUE,Soluzione!Q15,"?")</f>
        <v>?</v>
      </c>
      <c r="R19" s="61" t="str">
        <f>IF(Soluzione!$AE12=TRUE,Soluzione!R15,"?")</f>
        <v>?</v>
      </c>
      <c r="S19" s="61" t="str">
        <f>IF(Soluzione!$AE12=TRUE,Soluzione!S15,"?")</f>
        <v>?</v>
      </c>
      <c r="T19" s="61" t="str">
        <f>IF(Soluzione!$AE12=TRUE,Soluzione!T15,"?")</f>
        <v>?</v>
      </c>
      <c r="U19" s="61" t="str">
        <f>IF(Soluzione!$AE12=TRUE,Soluzione!U15,"?")</f>
        <v>?</v>
      </c>
      <c r="V19" s="62" t="str">
        <f>IF(Soluzione!$AE12=TRUE,Soluzione!V15,"?")</f>
        <v>?</v>
      </c>
      <c r="W19" s="13"/>
      <c r="X19" s="33"/>
      <c r="Y19" s="3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129">
        <f>SUM(AU7:AU17)</f>
        <v>0</v>
      </c>
      <c r="AV19" s="130"/>
      <c r="AW19" s="23"/>
      <c r="AX19" s="23"/>
      <c r="AY19" s="23"/>
      <c r="AZ19" s="28"/>
    </row>
    <row r="20" spans="1:52" ht="20.25" customHeight="1" thickBot="1">
      <c r="A20" s="5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33"/>
      <c r="Y20" s="34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131"/>
      <c r="AV20" s="132"/>
      <c r="AW20" s="23"/>
      <c r="AX20" s="23"/>
      <c r="AY20" s="23"/>
      <c r="AZ20" s="28"/>
    </row>
    <row r="21" spans="1:52" ht="12" customHeight="1" thickTop="1" thickBo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33"/>
      <c r="Y21" s="34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5" t="s">
        <v>30</v>
      </c>
      <c r="AU21" s="23"/>
      <c r="AV21" s="23"/>
      <c r="AW21" s="23"/>
      <c r="AX21" s="23"/>
      <c r="AY21" s="23"/>
      <c r="AZ21" s="28"/>
    </row>
    <row r="22" spans="1:52" ht="15" customHeight="1" thickTop="1">
      <c r="A22" s="5"/>
      <c r="B22" s="103" t="str">
        <f>IF(Soluzione!AF$16=6,Soluzione!C23,"Trova le parole da inserire (dove indicato dalle frecce), che leghino tra loro quella superiore e quella inferiore (che verrà via via generandosi ad ogni parola esatta)")</f>
        <v>Trova le parole da inserire (dove indicato dalle frecce), che leghino tra loro quella superiore e quella inferiore (che verrà via via generandosi ad ogni parola esatta)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5"/>
      <c r="X22" s="33"/>
      <c r="Y22" s="34"/>
      <c r="Z22" s="103" t="str">
        <f>IF(Soluzione!AE16=Soluzione!AF16,Soluzione!AM25,"Vediamo di quanti aiuti avrai bisogno, costituiranno il tuo punteggio nella prova")</f>
        <v>Vediamo di quanti aiuti avrai bisogno, costituiranno il tuo punteggio nella prova</v>
      </c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5"/>
      <c r="AT22" s="23"/>
      <c r="AU22" s="23"/>
      <c r="AV22" s="23"/>
      <c r="AW22" s="23"/>
      <c r="AX22" s="23"/>
      <c r="AY22" s="23"/>
      <c r="AZ22" s="28"/>
    </row>
    <row r="23" spans="1:52" ht="15" customHeight="1">
      <c r="A23" s="5"/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33"/>
      <c r="Y23" s="34"/>
      <c r="Z23" s="106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8"/>
      <c r="AT23" s="23"/>
      <c r="AU23" s="23"/>
      <c r="AV23" s="23"/>
      <c r="AW23" s="23"/>
      <c r="AX23" s="23"/>
      <c r="AY23" s="23"/>
      <c r="AZ23" s="28"/>
    </row>
    <row r="24" spans="1:52" ht="27.75" customHeight="1" thickBot="1">
      <c r="A24" s="5"/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1"/>
      <c r="X24" s="33"/>
      <c r="Y24" s="34"/>
      <c r="Z24" s="109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1"/>
      <c r="AT24" s="23"/>
      <c r="AU24" s="23"/>
      <c r="AV24" s="23"/>
      <c r="AW24" s="23"/>
      <c r="AX24" s="23"/>
      <c r="AY24" s="23"/>
      <c r="AZ24" s="28"/>
    </row>
    <row r="25" spans="1:52" ht="12" customHeight="1" thickTop="1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33"/>
      <c r="Y25" s="34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8"/>
    </row>
    <row r="26" spans="1:52" ht="27.75" customHeight="1" thickTop="1">
      <c r="A26" s="5"/>
      <c r="B26" s="112" t="s">
        <v>54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4"/>
      <c r="X26" s="33"/>
      <c r="Y26" s="34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8"/>
    </row>
    <row r="27" spans="1:52" ht="27.75" customHeight="1">
      <c r="A27" s="5"/>
      <c r="B27" s="115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7"/>
      <c r="X27" s="33"/>
      <c r="Y27" s="34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8"/>
    </row>
    <row r="28" spans="1:52" ht="6" customHeight="1" thickBot="1">
      <c r="A28" s="5"/>
      <c r="B28" s="118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20"/>
      <c r="X28" s="33"/>
      <c r="Y28" s="34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8"/>
    </row>
    <row r="29" spans="1:52" ht="8.25" customHeight="1" thickTop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3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2" ht="18.75" customHeight="1" thickBot="1"/>
    <row r="31" spans="1:52" ht="41.25" customHeight="1" thickBot="1">
      <c r="I31" s="102" t="str">
        <f>IF(Soluzione!$AH4=1,Spiegazioni!A1," ")</f>
        <v xml:space="preserve"> </v>
      </c>
      <c r="J31" s="102"/>
      <c r="K31" s="102"/>
      <c r="L31" s="102"/>
      <c r="M31" s="102"/>
      <c r="N31" s="102"/>
      <c r="O31" s="102" t="str">
        <f>IF(Soluzione!$AH4=1,Spiegazioni!B1," ")</f>
        <v xml:space="preserve"> </v>
      </c>
      <c r="P31" s="102"/>
      <c r="Q31" s="102"/>
      <c r="R31" s="102"/>
      <c r="S31" s="102"/>
      <c r="T31" s="102"/>
      <c r="U31" s="101" t="str">
        <f>IF(Soluzione!$AH4=1,Spiegazioni!C1," ")</f>
        <v xml:space="preserve"> </v>
      </c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</row>
    <row r="32" spans="1:52" ht="21" thickBot="1">
      <c r="I32" s="102" t="str">
        <f>IF(Soluzione!$AH4=1,Spiegazioni!A2," ")</f>
        <v xml:space="preserve"> </v>
      </c>
      <c r="J32" s="102"/>
      <c r="K32" s="102"/>
      <c r="L32" s="102"/>
      <c r="M32" s="102"/>
      <c r="N32" s="102"/>
      <c r="O32" s="102" t="str">
        <f>IF(Soluzione!$AH4=1,Spiegazioni!B2," ")</f>
        <v xml:space="preserve"> </v>
      </c>
      <c r="P32" s="102"/>
      <c r="Q32" s="102"/>
      <c r="R32" s="102"/>
      <c r="S32" s="102"/>
      <c r="T32" s="102"/>
      <c r="U32" s="101" t="str">
        <f>IF(Soluzione!$AH4=1,Spiegazioni!C2," ")</f>
        <v xml:space="preserve"> </v>
      </c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</row>
    <row r="33" spans="9:38" ht="21" thickBot="1">
      <c r="I33" s="102" t="str">
        <f>IF(Soluzione!$AH6=2,Spiegazioni!A3," ")</f>
        <v xml:space="preserve"> </v>
      </c>
      <c r="J33" s="102"/>
      <c r="K33" s="102"/>
      <c r="L33" s="102"/>
      <c r="M33" s="102"/>
      <c r="N33" s="102"/>
      <c r="O33" s="102" t="str">
        <f>IF(Soluzione!$AH6=2,Spiegazioni!B3," ")</f>
        <v xml:space="preserve"> </v>
      </c>
      <c r="P33" s="102"/>
      <c r="Q33" s="102"/>
      <c r="R33" s="102"/>
      <c r="S33" s="102"/>
      <c r="T33" s="102"/>
      <c r="U33" s="101" t="str">
        <f>IF(Soluzione!$AH6=2,Spiegazioni!C3," ")</f>
        <v xml:space="preserve"> </v>
      </c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</row>
    <row r="34" spans="9:38" ht="21" thickBot="1">
      <c r="I34" s="102" t="str">
        <f>IF(Soluzione!$AH6=2,Spiegazioni!A4," ")</f>
        <v xml:space="preserve"> </v>
      </c>
      <c r="J34" s="102"/>
      <c r="K34" s="102"/>
      <c r="L34" s="102"/>
      <c r="M34" s="102"/>
      <c r="N34" s="102"/>
      <c r="O34" s="102" t="str">
        <f>IF(Soluzione!$AH6=2,Spiegazioni!B4," ")</f>
        <v xml:space="preserve"> </v>
      </c>
      <c r="P34" s="102"/>
      <c r="Q34" s="102"/>
      <c r="R34" s="102"/>
      <c r="S34" s="102"/>
      <c r="T34" s="102"/>
      <c r="U34" s="101" t="str">
        <f>IF(Soluzione!$AH6=2,Spiegazioni!C4," ")</f>
        <v xml:space="preserve"> </v>
      </c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</row>
    <row r="35" spans="9:38" ht="21" thickBot="1">
      <c r="I35" s="102" t="str">
        <f>IF(Soluzione!$AH8=3,Spiegazioni!A5," ")</f>
        <v xml:space="preserve"> </v>
      </c>
      <c r="J35" s="102"/>
      <c r="K35" s="102"/>
      <c r="L35" s="102"/>
      <c r="M35" s="102"/>
      <c r="N35" s="102"/>
      <c r="O35" s="102" t="str">
        <f>IF(Soluzione!$AH8=3,Spiegazioni!B5," ")</f>
        <v xml:space="preserve"> </v>
      </c>
      <c r="P35" s="102"/>
      <c r="Q35" s="102"/>
      <c r="R35" s="102"/>
      <c r="S35" s="102"/>
      <c r="T35" s="102"/>
      <c r="U35" s="101" t="str">
        <f>IF(Soluzione!$AH8=3,Spiegazioni!C5," ")</f>
        <v xml:space="preserve"> </v>
      </c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</row>
    <row r="36" spans="9:38" ht="21" customHeight="1" thickBot="1">
      <c r="I36" s="102" t="str">
        <f>IF(Soluzione!$AH8=3,Spiegazioni!A6," ")</f>
        <v xml:space="preserve"> </v>
      </c>
      <c r="J36" s="102"/>
      <c r="K36" s="102"/>
      <c r="L36" s="102"/>
      <c r="M36" s="102"/>
      <c r="N36" s="102"/>
      <c r="O36" s="102" t="str">
        <f>IF(Soluzione!$AH8=3,Spiegazioni!B6," ")</f>
        <v xml:space="preserve"> </v>
      </c>
      <c r="P36" s="102"/>
      <c r="Q36" s="102"/>
      <c r="R36" s="102"/>
      <c r="S36" s="102"/>
      <c r="T36" s="102"/>
      <c r="U36" s="101" t="str">
        <f>IF(Soluzione!$AH8=3,Spiegazioni!C6," ")</f>
        <v xml:space="preserve"> </v>
      </c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</row>
    <row r="37" spans="9:38" ht="21" customHeight="1" thickBot="1">
      <c r="I37" s="102" t="str">
        <f>IF(Soluzione!$AH10=4,Spiegazioni!A7," ")</f>
        <v xml:space="preserve"> </v>
      </c>
      <c r="J37" s="102"/>
      <c r="K37" s="102"/>
      <c r="L37" s="102"/>
      <c r="M37" s="102"/>
      <c r="N37" s="102"/>
      <c r="O37" s="102" t="str">
        <f>IF(Soluzione!$AH10=4,Spiegazioni!B7," ")</f>
        <v xml:space="preserve"> </v>
      </c>
      <c r="P37" s="102"/>
      <c r="Q37" s="102"/>
      <c r="R37" s="102"/>
      <c r="S37" s="102"/>
      <c r="T37" s="102"/>
      <c r="U37" s="101" t="str">
        <f>IF(Soluzione!$AH10=4,Spiegazioni!C7," ")</f>
        <v xml:space="preserve"> </v>
      </c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</row>
    <row r="38" spans="9:38" ht="21" thickBot="1">
      <c r="I38" s="102" t="str">
        <f>IF(Soluzione!$AH10=4,Spiegazioni!A8," ")</f>
        <v xml:space="preserve"> </v>
      </c>
      <c r="J38" s="102"/>
      <c r="K38" s="102"/>
      <c r="L38" s="102"/>
      <c r="M38" s="102"/>
      <c r="N38" s="102"/>
      <c r="O38" s="102" t="str">
        <f>IF(Soluzione!$AH10=4,Spiegazioni!B8," ")</f>
        <v xml:space="preserve"> </v>
      </c>
      <c r="P38" s="102"/>
      <c r="Q38" s="102"/>
      <c r="R38" s="102"/>
      <c r="S38" s="102"/>
      <c r="T38" s="102"/>
      <c r="U38" s="101" t="str">
        <f>IF(Soluzione!$AH10=4,Spiegazioni!C8," ")</f>
        <v xml:space="preserve"> </v>
      </c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</row>
    <row r="39" spans="9:38" ht="21" thickBot="1">
      <c r="I39" s="102" t="str">
        <f>IF(Soluzione!$AH12=5,Spiegazioni!A9," ")</f>
        <v xml:space="preserve"> </v>
      </c>
      <c r="J39" s="102"/>
      <c r="K39" s="102"/>
      <c r="L39" s="102"/>
      <c r="M39" s="102"/>
      <c r="N39" s="102"/>
      <c r="O39" s="102" t="str">
        <f>IF(Soluzione!$AH12=5,Spiegazioni!B9," ")</f>
        <v xml:space="preserve"> </v>
      </c>
      <c r="P39" s="102"/>
      <c r="Q39" s="102"/>
      <c r="R39" s="102"/>
      <c r="S39" s="102"/>
      <c r="T39" s="102"/>
      <c r="U39" s="101" t="str">
        <f>IF(Soluzione!$AH12=5,Spiegazioni!C9," ")</f>
        <v xml:space="preserve"> </v>
      </c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</row>
    <row r="40" spans="9:38" ht="21" thickBot="1">
      <c r="I40" s="102" t="str">
        <f>IF(Soluzione!$AH12=5,Spiegazioni!A10," ")</f>
        <v xml:space="preserve"> </v>
      </c>
      <c r="J40" s="102"/>
      <c r="K40" s="102"/>
      <c r="L40" s="102"/>
      <c r="M40" s="102"/>
      <c r="N40" s="102"/>
      <c r="O40" s="102" t="str">
        <f>IF(Soluzione!$AH12=5,Spiegazioni!B10," ")</f>
        <v xml:space="preserve"> </v>
      </c>
      <c r="P40" s="102"/>
      <c r="Q40" s="102"/>
      <c r="R40" s="102"/>
      <c r="S40" s="102"/>
      <c r="T40" s="102"/>
      <c r="U40" s="101" t="str">
        <f>IF(Soluzione!$AH12=5,Spiegazioni!C10," ")</f>
        <v xml:space="preserve"> </v>
      </c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</row>
    <row r="41" spans="9:38" ht="21" thickBot="1">
      <c r="I41" s="102" t="str">
        <f>IF(Soluzione!$AH14=6,Spiegazioni!A11," ")</f>
        <v xml:space="preserve"> </v>
      </c>
      <c r="J41" s="102"/>
      <c r="K41" s="102"/>
      <c r="L41" s="102"/>
      <c r="M41" s="102"/>
      <c r="N41" s="102"/>
      <c r="O41" s="102" t="str">
        <f>IF(Soluzione!$AH14=6,Spiegazioni!B11," ")</f>
        <v xml:space="preserve"> </v>
      </c>
      <c r="P41" s="102"/>
      <c r="Q41" s="102"/>
      <c r="R41" s="102"/>
      <c r="S41" s="102"/>
      <c r="T41" s="102"/>
      <c r="U41" s="101" t="str">
        <f>IF(Soluzione!$AH14=6,Spiegazioni!C11," ")</f>
        <v xml:space="preserve"> </v>
      </c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</row>
    <row r="42" spans="9:38" ht="21" customHeight="1" thickBot="1">
      <c r="I42" s="102" t="str">
        <f>IF(Soluzione!$AH14=6,Spiegazioni!A12," ")</f>
        <v xml:space="preserve"> </v>
      </c>
      <c r="J42" s="102"/>
      <c r="K42" s="102"/>
      <c r="L42" s="102"/>
      <c r="M42" s="102"/>
      <c r="N42" s="102"/>
      <c r="O42" s="102" t="str">
        <f>IF(Soluzione!$AH14=6,Spiegazioni!B12," ")</f>
        <v xml:space="preserve"> </v>
      </c>
      <c r="P42" s="102"/>
      <c r="Q42" s="102"/>
      <c r="R42" s="102"/>
      <c r="S42" s="102"/>
      <c r="T42" s="102"/>
      <c r="U42" s="101" t="str">
        <f>IF(Soluzione!$AH14=6,Spiegazioni!C12," ")</f>
        <v xml:space="preserve"> </v>
      </c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</row>
    <row r="43" spans="9:38" ht="18.75" customHeight="1"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</row>
  </sheetData>
  <mergeCells count="47">
    <mergeCell ref="Z5:AV5"/>
    <mergeCell ref="Z4:AV4"/>
    <mergeCell ref="C2:V2"/>
    <mergeCell ref="B4:W4"/>
    <mergeCell ref="AU19:AV20"/>
    <mergeCell ref="I43:N43"/>
    <mergeCell ref="I35:N35"/>
    <mergeCell ref="I36:N36"/>
    <mergeCell ref="I37:N37"/>
    <mergeCell ref="I38:N38"/>
    <mergeCell ref="I39:N39"/>
    <mergeCell ref="I40:N40"/>
    <mergeCell ref="I41:N41"/>
    <mergeCell ref="I42:N42"/>
    <mergeCell ref="O43:T43"/>
    <mergeCell ref="U41:AL41"/>
    <mergeCell ref="U42:AL42"/>
    <mergeCell ref="U33:AL33"/>
    <mergeCell ref="U34:AL34"/>
    <mergeCell ref="O38:T38"/>
    <mergeCell ref="O39:T39"/>
    <mergeCell ref="U35:AL35"/>
    <mergeCell ref="U43:AL43"/>
    <mergeCell ref="O40:T40"/>
    <mergeCell ref="O33:T33"/>
    <mergeCell ref="O34:T34"/>
    <mergeCell ref="U38:AL38"/>
    <mergeCell ref="U39:AL39"/>
    <mergeCell ref="U40:AL40"/>
    <mergeCell ref="O41:T41"/>
    <mergeCell ref="B22:W24"/>
    <mergeCell ref="U36:AL36"/>
    <mergeCell ref="U37:AL37"/>
    <mergeCell ref="I33:N33"/>
    <mergeCell ref="I34:N34"/>
    <mergeCell ref="O31:T31"/>
    <mergeCell ref="O32:T32"/>
    <mergeCell ref="Z22:AS24"/>
    <mergeCell ref="B26:W28"/>
    <mergeCell ref="I31:N31"/>
    <mergeCell ref="I32:N32"/>
    <mergeCell ref="U31:AL31"/>
    <mergeCell ref="U32:AL32"/>
    <mergeCell ref="O42:T42"/>
    <mergeCell ref="O35:T35"/>
    <mergeCell ref="O36:T36"/>
    <mergeCell ref="O37:T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Q25"/>
  <sheetViews>
    <sheetView topLeftCell="A2" workbookViewId="0">
      <selection activeCell="H15" sqref="H15"/>
    </sheetView>
  </sheetViews>
  <sheetFormatPr defaultColWidth="3.125" defaultRowHeight="18.75" customHeight="1"/>
  <cols>
    <col min="1" max="22" width="3.125" style="1"/>
    <col min="23" max="30" width="3.125" style="1" customWidth="1"/>
    <col min="31" max="31" width="13" style="1" bestFit="1" customWidth="1"/>
    <col min="32" max="32" width="9.75" style="1" bestFit="1" customWidth="1"/>
    <col min="33" max="16384" width="3.125" style="1"/>
  </cols>
  <sheetData>
    <row r="3" spans="3:34" ht="18.75" customHeight="1">
      <c r="C3" s="134" t="s">
        <v>42</v>
      </c>
      <c r="D3" s="134" t="s">
        <v>44</v>
      </c>
      <c r="E3" s="134" t="s">
        <v>49</v>
      </c>
      <c r="F3" s="134" t="s">
        <v>1</v>
      </c>
      <c r="G3" s="134" t="s">
        <v>3</v>
      </c>
      <c r="H3" s="134" t="s">
        <v>48</v>
      </c>
      <c r="I3" s="134" t="s">
        <v>48</v>
      </c>
      <c r="J3" s="134" t="s">
        <v>0</v>
      </c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3:34" ht="18.75" customHeight="1">
      <c r="C4" s="134" t="s">
        <v>47</v>
      </c>
      <c r="D4" s="134" t="s">
        <v>43</v>
      </c>
      <c r="E4" s="134" t="s">
        <v>45</v>
      </c>
      <c r="F4" s="134" t="s">
        <v>41</v>
      </c>
      <c r="G4" s="134" t="s">
        <v>0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71" t="str">
        <f>CONCATENATE(C4,D4,E4,F4,G4)</f>
        <v>CAMPO</v>
      </c>
      <c r="X4" s="71" t="str">
        <f>CONCATENATE(H4,I4,J4,K4,L4)</f>
        <v/>
      </c>
      <c r="Y4" s="71" t="str">
        <f>CONCATENATE(M4,N4,O4,P4,Q4)</f>
        <v/>
      </c>
      <c r="Z4" s="71" t="str">
        <f>CONCATENATE(R4,S4,T4,U4,V4)</f>
        <v/>
      </c>
      <c r="AA4" s="68" t="str">
        <f>CONCATENATE('Catena n1'!C8,'Catena n1'!D8,'Catena n1'!E8,'Catena n1'!F8,'Catena n1'!G8)</f>
        <v/>
      </c>
      <c r="AB4" s="68" t="str">
        <f>CONCATENATE('Catena n1'!H8,'Catena n1'!I8,'Catena n1'!J8,'Catena n1'!K8,'Catena n1'!L8)</f>
        <v/>
      </c>
      <c r="AC4" s="68" t="str">
        <f>CONCATENATE('Catena n1'!M8,'Catena n1'!N8,'Catena n1'!O8,'Catena n1'!P8,'Catena n1'!Q8)</f>
        <v/>
      </c>
      <c r="AD4" s="68" t="str">
        <f>CONCATENATE('Catena n1'!R8,'Catena n1'!S8,'Catena n1'!T8,'Catena n1'!U8,'Catena n1'!V8)</f>
        <v/>
      </c>
      <c r="AE4" s="69" t="b">
        <f>AND(W4=AA4,X4=AB4,Y4=AC4,Z4=AD4)</f>
        <v>0</v>
      </c>
      <c r="AF4" s="70">
        <f>IF(AE4=TRUE,1,0)</f>
        <v>0</v>
      </c>
      <c r="AH4" s="1">
        <f>AF4</f>
        <v>0</v>
      </c>
    </row>
    <row r="5" spans="3:34" ht="18.75" customHeight="1">
      <c r="C5" s="134" t="s">
        <v>48</v>
      </c>
      <c r="D5" s="134" t="s">
        <v>47</v>
      </c>
      <c r="E5" s="134" t="s">
        <v>3</v>
      </c>
      <c r="F5" s="134" t="s">
        <v>46</v>
      </c>
      <c r="G5" s="134" t="s">
        <v>2</v>
      </c>
      <c r="H5" s="134" t="s">
        <v>43</v>
      </c>
      <c r="I5" s="134" t="s">
        <v>53</v>
      </c>
      <c r="J5" s="134" t="s">
        <v>53</v>
      </c>
      <c r="K5" s="134" t="s">
        <v>53</v>
      </c>
      <c r="L5" s="134" t="s">
        <v>53</v>
      </c>
      <c r="M5" s="134" t="s">
        <v>53</v>
      </c>
      <c r="N5" s="134" t="s">
        <v>53</v>
      </c>
      <c r="O5" s="134" t="s">
        <v>53</v>
      </c>
      <c r="P5" s="134" t="s">
        <v>53</v>
      </c>
      <c r="Q5" s="134" t="s">
        <v>53</v>
      </c>
      <c r="R5" s="134" t="s">
        <v>53</v>
      </c>
      <c r="S5" s="134" t="s">
        <v>53</v>
      </c>
      <c r="T5" s="134" t="s">
        <v>53</v>
      </c>
      <c r="U5" s="134" t="s">
        <v>53</v>
      </c>
      <c r="V5" s="134" t="s">
        <v>53</v>
      </c>
      <c r="W5" s="67"/>
      <c r="X5" s="67"/>
      <c r="Y5" s="67"/>
      <c r="Z5" s="67"/>
      <c r="AA5" s="67"/>
      <c r="AB5" s="67"/>
      <c r="AC5" s="67"/>
      <c r="AD5" s="67"/>
      <c r="AE5" s="67"/>
      <c r="AF5" s="67"/>
    </row>
    <row r="6" spans="3:34" ht="18.75" customHeight="1">
      <c r="C6" s="134" t="s">
        <v>41</v>
      </c>
      <c r="D6" s="134" t="s">
        <v>1</v>
      </c>
      <c r="E6" s="134" t="s">
        <v>42</v>
      </c>
      <c r="F6" s="134" t="s">
        <v>45</v>
      </c>
      <c r="G6" s="134" t="s">
        <v>43</v>
      </c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71" t="str">
        <f>CONCATENATE(C6,D6,E6,F6,G6)</f>
        <v>PRIMA</v>
      </c>
      <c r="X6" s="71" t="str">
        <f>CONCATENATE(H6,I6,J6,K6,L6)</f>
        <v/>
      </c>
      <c r="Y6" s="71" t="str">
        <f>CONCATENATE(M6,N6,O6,P6,Q6)</f>
        <v/>
      </c>
      <c r="Z6" s="71" t="str">
        <f>CONCATENATE(R6,S6,T6,U6,V6)</f>
        <v/>
      </c>
      <c r="AA6" s="68" t="str">
        <f>CONCATENATE('Catena n1'!C10,'Catena n1'!D10,'Catena n1'!E10,'Catena n1'!F10,'Catena n1'!G10)</f>
        <v/>
      </c>
      <c r="AB6" s="68" t="str">
        <f>CONCATENATE('Catena n1'!H10,'Catena n1'!I10,'Catena n1'!J10,'Catena n1'!K10,'Catena n1'!L10)</f>
        <v/>
      </c>
      <c r="AC6" s="68" t="str">
        <f>CONCATENATE('Catena n1'!M10,'Catena n1'!N10,'Catena n1'!O10,'Catena n1'!P10,'Catena n1'!Q10)</f>
        <v/>
      </c>
      <c r="AD6" s="68" t="str">
        <f>CONCATENATE('Catena n1'!R10,'Catena n1'!S10,'Catena n1'!T10,'Catena n1'!U10,'Catena n1'!V10)</f>
        <v/>
      </c>
      <c r="AE6" s="69" t="b">
        <f>AND(W6=AA6,X6=AB6,Y6=AC6,Z6=AD6)</f>
        <v>0</v>
      </c>
      <c r="AF6" s="70">
        <f>IF(AE6=TRUE,1,0)</f>
        <v>0</v>
      </c>
      <c r="AH6" s="1">
        <f>AF6+AH4</f>
        <v>0</v>
      </c>
    </row>
    <row r="7" spans="3:34" ht="18.75" customHeight="1">
      <c r="C7" s="134" t="s">
        <v>51</v>
      </c>
      <c r="D7" s="134" t="s">
        <v>0</v>
      </c>
      <c r="E7" s="134" t="s">
        <v>50</v>
      </c>
      <c r="F7" s="134" t="s">
        <v>3</v>
      </c>
      <c r="G7" s="134" t="s">
        <v>1</v>
      </c>
      <c r="H7" s="134" t="s">
        <v>3</v>
      </c>
      <c r="I7" s="134" t="s">
        <v>53</v>
      </c>
      <c r="J7" s="134" t="s">
        <v>53</v>
      </c>
      <c r="K7" s="134" t="s">
        <v>53</v>
      </c>
      <c r="L7" s="134" t="s">
        <v>53</v>
      </c>
      <c r="M7" s="134" t="s">
        <v>53</v>
      </c>
      <c r="N7" s="134" t="s">
        <v>53</v>
      </c>
      <c r="O7" s="134" t="s">
        <v>53</v>
      </c>
      <c r="P7" s="134" t="s">
        <v>53</v>
      </c>
      <c r="Q7" s="134" t="s">
        <v>53</v>
      </c>
      <c r="R7" s="134" t="s">
        <v>53</v>
      </c>
      <c r="S7" s="134" t="s">
        <v>53</v>
      </c>
      <c r="T7" s="134" t="s">
        <v>53</v>
      </c>
      <c r="U7" s="134" t="s">
        <v>53</v>
      </c>
      <c r="V7" s="134" t="s">
        <v>53</v>
      </c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3:34" ht="18.75" customHeight="1">
      <c r="C8" s="134" t="s">
        <v>47</v>
      </c>
      <c r="D8" s="134" t="s">
        <v>1</v>
      </c>
      <c r="E8" s="134" t="s">
        <v>0</v>
      </c>
      <c r="F8" s="134" t="s">
        <v>44</v>
      </c>
      <c r="G8" s="134" t="s">
        <v>43</v>
      </c>
      <c r="H8" s="134" t="s">
        <v>47</v>
      </c>
      <c r="I8" s="134" t="s">
        <v>43</v>
      </c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71" t="str">
        <f>CONCATENATE(C8,D8,E8,F8,G8)</f>
        <v>CRONA</v>
      </c>
      <c r="X8" s="71" t="str">
        <f>CONCATENATE(H8,I8,J8,K8,L8)</f>
        <v>CA</v>
      </c>
      <c r="Y8" s="71" t="str">
        <f>CONCATENATE(M8,N8,O8,P8,Q8)</f>
        <v/>
      </c>
      <c r="Z8" s="71" t="str">
        <f>CONCATENATE(R8,S8,T8,U8,V8)</f>
        <v/>
      </c>
      <c r="AA8" s="68" t="str">
        <f>CONCATENATE('Catena n1'!C12,'Catena n1'!D12,'Catena n1'!E12,'Catena n1'!F12,'Catena n1'!G12)</f>
        <v/>
      </c>
      <c r="AB8" s="68" t="str">
        <f>CONCATENATE('Catena n1'!H12,'Catena n1'!I12,'Catena n1'!J12,'Catena n1'!K12,'Catena n1'!L12)</f>
        <v/>
      </c>
      <c r="AC8" s="68" t="str">
        <f>CONCATENATE('Catena n1'!M12,'Catena n1'!N12,'Catena n1'!O12,'Catena n1'!P12,'Catena n1'!Q12)</f>
        <v/>
      </c>
      <c r="AD8" s="68" t="str">
        <f>CONCATENATE('Catena n1'!R12,'Catena n1'!S12,'Catena n1'!T12,'Catena n1'!U12,'Catena n1'!V12)</f>
        <v/>
      </c>
      <c r="AE8" s="69" t="b">
        <f>AND(W8=AA8,X8=AB8,Y8=AC8,Z8=AD8)</f>
        <v>0</v>
      </c>
      <c r="AF8" s="70">
        <f>IF(AE8=TRUE,1,0)</f>
        <v>0</v>
      </c>
      <c r="AH8" s="1">
        <f>AF8+AH6</f>
        <v>0</v>
      </c>
    </row>
    <row r="9" spans="3:34" ht="18.75" customHeight="1">
      <c r="C9" s="134" t="s">
        <v>44</v>
      </c>
      <c r="D9" s="134" t="s">
        <v>3</v>
      </c>
      <c r="E9" s="134" t="s">
        <v>1</v>
      </c>
      <c r="F9" s="134" t="s">
        <v>43</v>
      </c>
      <c r="G9" s="134" t="s">
        <v>53</v>
      </c>
      <c r="H9" s="134" t="s">
        <v>53</v>
      </c>
      <c r="I9" s="134" t="s">
        <v>53</v>
      </c>
      <c r="J9" s="134" t="s">
        <v>53</v>
      </c>
      <c r="K9" s="134" t="s">
        <v>53</v>
      </c>
      <c r="L9" s="134" t="s">
        <v>53</v>
      </c>
      <c r="M9" s="134" t="s">
        <v>53</v>
      </c>
      <c r="N9" s="134" t="s">
        <v>53</v>
      </c>
      <c r="O9" s="134" t="s">
        <v>53</v>
      </c>
      <c r="P9" s="134" t="s">
        <v>53</v>
      </c>
      <c r="Q9" s="134" t="s">
        <v>53</v>
      </c>
      <c r="R9" s="134" t="s">
        <v>53</v>
      </c>
      <c r="S9" s="134" t="s">
        <v>53</v>
      </c>
      <c r="T9" s="134" t="s">
        <v>53</v>
      </c>
      <c r="U9" s="134" t="s">
        <v>53</v>
      </c>
      <c r="V9" s="134" t="s">
        <v>53</v>
      </c>
      <c r="W9" s="67"/>
      <c r="X9" s="67"/>
      <c r="Y9" s="67"/>
      <c r="Z9" s="67"/>
      <c r="AA9" s="67"/>
      <c r="AB9" s="67"/>
      <c r="AC9" s="67"/>
      <c r="AD9" s="67"/>
      <c r="AE9" s="67"/>
      <c r="AF9" s="67"/>
    </row>
    <row r="10" spans="3:34" ht="18.75" customHeight="1">
      <c r="C10" s="134" t="s">
        <v>51</v>
      </c>
      <c r="D10" s="134" t="s">
        <v>0</v>
      </c>
      <c r="E10" s="134" t="s">
        <v>46</v>
      </c>
      <c r="F10" s="134" t="s">
        <v>47</v>
      </c>
      <c r="G10" s="134" t="s">
        <v>3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71" t="str">
        <f>CONCATENATE(C10,D10,E10,F10,G10)</f>
        <v>DOLCE</v>
      </c>
      <c r="X10" s="71" t="str">
        <f>CONCATENATE(H10,I10,J10,K10,L10)</f>
        <v/>
      </c>
      <c r="Y10" s="71" t="str">
        <f>CONCATENATE(M10,N10,O10,P10,Q10)</f>
        <v/>
      </c>
      <c r="Z10" s="71" t="str">
        <f>CONCATENATE(R10,S10,T10,U10,V10)</f>
        <v/>
      </c>
      <c r="AA10" s="68" t="str">
        <f>CONCATENATE('Catena n1'!C14,'Catena n1'!D14,'Catena n1'!E14,'Catena n1'!F14,'Catena n1'!G14)</f>
        <v/>
      </c>
      <c r="AB10" s="68" t="str">
        <f>CONCATENATE('Catena n1'!H14,'Catena n1'!I14,'Catena n1'!J14,'Catena n1'!K14,'Catena n1'!L14)</f>
        <v/>
      </c>
      <c r="AC10" s="68" t="str">
        <f>CONCATENATE('Catena n1'!M14,'Catena n1'!N14,'Catena n1'!O14,'Catena n1'!P14,'Catena n1'!Q14)</f>
        <v/>
      </c>
      <c r="AD10" s="68" t="str">
        <f>CONCATENATE('Catena n1'!R14,'Catena n1'!S14,'Catena n1'!T14,'Catena n1'!U14,'Catena n1'!V14)</f>
        <v/>
      </c>
      <c r="AE10" s="69" t="b">
        <f>AND(W10=AA10,X10=AB10,Y10=AC10,Z10=AD10)</f>
        <v>0</v>
      </c>
      <c r="AF10" s="70">
        <f>IF(AE10=TRUE,1,0)</f>
        <v>0</v>
      </c>
      <c r="AH10" s="1">
        <f>AF10+AH8</f>
        <v>0</v>
      </c>
    </row>
    <row r="11" spans="3:34" ht="18.75" customHeight="1">
      <c r="C11" s="134" t="s">
        <v>43</v>
      </c>
      <c r="D11" s="134" t="s">
        <v>2</v>
      </c>
      <c r="E11" s="134" t="s">
        <v>2</v>
      </c>
      <c r="F11" s="134" t="s">
        <v>3</v>
      </c>
      <c r="G11" s="134" t="s">
        <v>48</v>
      </c>
      <c r="H11" s="134" t="s">
        <v>43</v>
      </c>
      <c r="I11" s="134" t="s">
        <v>53</v>
      </c>
      <c r="J11" s="134" t="s">
        <v>53</v>
      </c>
      <c r="K11" s="134" t="s">
        <v>53</v>
      </c>
      <c r="L11" s="134" t="s">
        <v>53</v>
      </c>
      <c r="M11" s="134" t="s">
        <v>53</v>
      </c>
      <c r="N11" s="134" t="s">
        <v>53</v>
      </c>
      <c r="O11" s="134" t="s">
        <v>53</v>
      </c>
      <c r="P11" s="134" t="s">
        <v>53</v>
      </c>
      <c r="Q11" s="134" t="s">
        <v>53</v>
      </c>
      <c r="R11" s="134" t="s">
        <v>53</v>
      </c>
      <c r="S11" s="134" t="s">
        <v>53</v>
      </c>
      <c r="T11" s="134" t="s">
        <v>53</v>
      </c>
      <c r="U11" s="134" t="s">
        <v>53</v>
      </c>
      <c r="V11" s="134" t="s">
        <v>53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</row>
    <row r="12" spans="3:34" ht="18.75" customHeight="1">
      <c r="C12" s="134" t="s">
        <v>2</v>
      </c>
      <c r="D12" s="134" t="s">
        <v>3</v>
      </c>
      <c r="E12" s="134" t="s">
        <v>45</v>
      </c>
      <c r="F12" s="134" t="s">
        <v>41</v>
      </c>
      <c r="G12" s="134" t="s">
        <v>0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71" t="str">
        <f>CONCATENATE(C12,D12,E12,F12,G12)</f>
        <v>TEMPO</v>
      </c>
      <c r="X12" s="71" t="str">
        <f>CONCATENATE(H12,I12,J12,K12,L12)</f>
        <v/>
      </c>
      <c r="Y12" s="71" t="str">
        <f>CONCATENATE(M12,N12,O12,P12,Q12)</f>
        <v/>
      </c>
      <c r="Z12" s="71" t="str">
        <f>CONCATENATE(R12,S12,T12,U12,V12)</f>
        <v/>
      </c>
      <c r="AA12" s="68" t="str">
        <f>CONCATENATE('Catena n1'!C16,'Catena n1'!D16,'Catena n1'!E16,'Catena n1'!F16,'Catena n1'!G16)</f>
        <v/>
      </c>
      <c r="AB12" s="68" t="str">
        <f>CONCATENATE('Catena n1'!H16,'Catena n1'!I16,'Catena n1'!J16,'Catena n1'!K16,'Catena n1'!L16)</f>
        <v/>
      </c>
      <c r="AC12" s="68" t="str">
        <f>CONCATENATE('Catena n1'!M16,'Catena n1'!N16,'Catena n1'!O16,'Catena n1'!P16,'Catena n1'!Q16)</f>
        <v/>
      </c>
      <c r="AD12" s="68" t="str">
        <f>CONCATENATE('Catena n1'!R16,'Catena n1'!S16,'Catena n1'!T16,'Catena n1'!U16,'Catena n1'!V16)</f>
        <v/>
      </c>
      <c r="AE12" s="69" t="b">
        <f>AND(W12=AA12,X12=AB12,Y12=AC12,Z12=AD12)</f>
        <v>0</v>
      </c>
      <c r="AF12" s="70">
        <f>IF(AE12=TRUE,1,0)</f>
        <v>0</v>
      </c>
      <c r="AH12" s="1">
        <f>AF12+AH10</f>
        <v>0</v>
      </c>
    </row>
    <row r="13" spans="3:34" ht="18.75" customHeight="1">
      <c r="C13" s="134" t="s">
        <v>0</v>
      </c>
      <c r="D13" s="134" t="s">
        <v>1</v>
      </c>
      <c r="E13" s="134" t="s">
        <v>0</v>
      </c>
      <c r="F13" s="134" t="s">
        <v>53</v>
      </c>
      <c r="G13" s="134" t="s">
        <v>53</v>
      </c>
      <c r="H13" s="134" t="s">
        <v>53</v>
      </c>
      <c r="I13" s="134" t="s">
        <v>53</v>
      </c>
      <c r="J13" s="134" t="s">
        <v>53</v>
      </c>
      <c r="K13" s="134" t="s">
        <v>53</v>
      </c>
      <c r="L13" s="134" t="s">
        <v>53</v>
      </c>
      <c r="M13" s="134" t="s">
        <v>53</v>
      </c>
      <c r="N13" s="134" t="s">
        <v>53</v>
      </c>
      <c r="O13" s="134" t="s">
        <v>53</v>
      </c>
      <c r="P13" s="134" t="s">
        <v>53</v>
      </c>
      <c r="Q13" s="134" t="s">
        <v>53</v>
      </c>
      <c r="R13" s="134" t="s">
        <v>53</v>
      </c>
      <c r="S13" s="134" t="s">
        <v>53</v>
      </c>
      <c r="T13" s="134" t="s">
        <v>53</v>
      </c>
      <c r="U13" s="134" t="s">
        <v>53</v>
      </c>
      <c r="V13" s="134" t="s">
        <v>53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</row>
    <row r="14" spans="3:34" ht="18.75" customHeight="1">
      <c r="C14" s="134" t="s">
        <v>52</v>
      </c>
      <c r="D14" s="134" t="s">
        <v>43</v>
      </c>
      <c r="E14" s="134" t="s">
        <v>49</v>
      </c>
      <c r="F14" s="134" t="s">
        <v>44</v>
      </c>
      <c r="G14" s="134" t="s">
        <v>0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71" t="str">
        <f>CONCATENATE(C14,D14,E14,F14,G14)</f>
        <v>BAGNO</v>
      </c>
      <c r="X14" s="71" t="str">
        <f>CONCATENATE(H14,I14,J14,K14,L14)</f>
        <v/>
      </c>
      <c r="Y14" s="71" t="str">
        <f>CONCATENATE(M14,N14,O14,P14,Q14)</f>
        <v/>
      </c>
      <c r="Z14" s="71" t="str">
        <f>CONCATENATE(R14,S14,T14,U14,V14)</f>
        <v/>
      </c>
      <c r="AA14" s="68" t="str">
        <f>CONCATENATE('Catena n1'!C18,'Catena n1'!D18,'Catena n1'!E18,'Catena n1'!F18,'Catena n1'!G18)</f>
        <v/>
      </c>
      <c r="AB14" s="68" t="str">
        <f>CONCATENATE('Catena n1'!H18,'Catena n1'!I18,'Catena n1'!J18,'Catena n1'!K18,'Catena n1'!L18)</f>
        <v/>
      </c>
      <c r="AC14" s="68" t="str">
        <f>CONCATENATE('Catena n1'!M18,'Catena n1'!N18,'Catena n1'!O18,'Catena n1'!P18,'Catena n1'!Q18)</f>
        <v/>
      </c>
      <c r="AD14" s="68" t="str">
        <f>CONCATENATE('Catena n1'!R18,'Catena n1'!S18,'Catena n1'!T18,'Catena n1'!U18,'Catena n1'!V18)</f>
        <v/>
      </c>
      <c r="AE14" s="69" t="b">
        <f>AND(W14=AA14,X14=AB14,Y14=AC14,Z14=AD14)</f>
        <v>0</v>
      </c>
      <c r="AF14" s="70">
        <f>IF(AE14=TRUE,1,0)</f>
        <v>0</v>
      </c>
      <c r="AH14" s="1">
        <f>AF14+AH12</f>
        <v>0</v>
      </c>
    </row>
    <row r="15" spans="3:34" ht="18.75" customHeight="1">
      <c r="C15" s="134" t="s">
        <v>46</v>
      </c>
      <c r="D15" s="134" t="s">
        <v>42</v>
      </c>
      <c r="E15" s="134" t="s">
        <v>52</v>
      </c>
      <c r="F15" s="134" t="s">
        <v>3</v>
      </c>
      <c r="G15" s="134" t="s">
        <v>1</v>
      </c>
      <c r="H15" s="134" t="s">
        <v>0</v>
      </c>
      <c r="I15" s="134" t="s">
        <v>53</v>
      </c>
      <c r="J15" s="134" t="s">
        <v>53</v>
      </c>
      <c r="K15" s="134" t="s">
        <v>53</v>
      </c>
      <c r="L15" s="134" t="s">
        <v>53</v>
      </c>
      <c r="M15" s="134" t="s">
        <v>53</v>
      </c>
      <c r="N15" s="134" t="s">
        <v>53</v>
      </c>
      <c r="O15" s="134" t="s">
        <v>53</v>
      </c>
      <c r="P15" s="134" t="s">
        <v>53</v>
      </c>
      <c r="Q15" s="134" t="s">
        <v>53</v>
      </c>
      <c r="R15" s="134" t="s">
        <v>53</v>
      </c>
      <c r="S15" s="134" t="s">
        <v>53</v>
      </c>
      <c r="T15" s="134" t="s">
        <v>53</v>
      </c>
      <c r="U15" s="134" t="s">
        <v>53</v>
      </c>
      <c r="V15" s="134" t="s">
        <v>53</v>
      </c>
      <c r="W15" s="67"/>
      <c r="X15" s="67"/>
      <c r="Y15" s="67"/>
      <c r="Z15" s="67"/>
    </row>
    <row r="16" spans="3:34" ht="18.75" customHeight="1">
      <c r="V16" s="1" t="s">
        <v>53</v>
      </c>
      <c r="AE16" s="2">
        <v>6</v>
      </c>
      <c r="AF16" s="1">
        <f>SUM(AF4:AF14)</f>
        <v>0</v>
      </c>
    </row>
    <row r="18" spans="3:43" ht="18.75" customHeight="1">
      <c r="W18" s="55" t="s">
        <v>5</v>
      </c>
    </row>
    <row r="19" spans="3:43" ht="18.75" customHeight="1">
      <c r="W19" s="55" t="str">
        <f>CONCATENATE(C3,D3,E3,F3,G3)</f>
        <v>INGRE</v>
      </c>
      <c r="AB19" s="3" t="str">
        <f>CONCATENATE(H3,I3,J3,K3,L3)</f>
        <v>SSO</v>
      </c>
      <c r="AG19" s="3" t="str">
        <f>CONCATENATE(M3,N3,O3,P3,Q3)</f>
        <v/>
      </c>
      <c r="AL19" s="3" t="str">
        <f>CONCATENATE(R3,S3,T3,U3,V3)</f>
        <v/>
      </c>
      <c r="AM19" s="54" t="str">
        <f>CONCATENATE(W19,AB19,AG19,AL19)</f>
        <v>INGRESSO</v>
      </c>
    </row>
    <row r="20" spans="3:43" ht="18.75" customHeight="1">
      <c r="W20" s="53" t="s">
        <v>6</v>
      </c>
    </row>
    <row r="21" spans="3:43" ht="18.75" customHeight="1">
      <c r="C21" s="53" t="str">
        <f>C15</f>
        <v>L</v>
      </c>
      <c r="D21" s="53" t="str">
        <f>IF(D15&lt;&gt;$V16,D15," ")</f>
        <v>I</v>
      </c>
      <c r="E21" s="53" t="str">
        <f t="shared" ref="E21:V21" si="0">IF(E15&lt;&gt;$V16,E15," ")</f>
        <v>B</v>
      </c>
      <c r="F21" s="53" t="str">
        <f t="shared" si="0"/>
        <v>E</v>
      </c>
      <c r="G21" s="53" t="str">
        <f t="shared" si="0"/>
        <v>R</v>
      </c>
      <c r="H21" s="66" t="str">
        <f>IF(H15&lt;&gt;$V16,H15," ")</f>
        <v>O</v>
      </c>
      <c r="I21" s="66" t="str">
        <f t="shared" si="0"/>
        <v xml:space="preserve"> </v>
      </c>
      <c r="J21" s="66" t="str">
        <f t="shared" si="0"/>
        <v xml:space="preserve"> </v>
      </c>
      <c r="K21" s="66" t="str">
        <f t="shared" si="0"/>
        <v xml:space="preserve"> </v>
      </c>
      <c r="L21" s="66" t="str">
        <f t="shared" si="0"/>
        <v xml:space="preserve"> </v>
      </c>
      <c r="M21" s="66" t="str">
        <f t="shared" si="0"/>
        <v xml:space="preserve"> </v>
      </c>
      <c r="N21" s="66" t="str">
        <f t="shared" si="0"/>
        <v xml:space="preserve"> </v>
      </c>
      <c r="O21" s="66" t="str">
        <f t="shared" si="0"/>
        <v xml:space="preserve"> </v>
      </c>
      <c r="P21" s="66" t="str">
        <f t="shared" si="0"/>
        <v xml:space="preserve"> </v>
      </c>
      <c r="Q21" s="66" t="str">
        <f t="shared" si="0"/>
        <v xml:space="preserve"> </v>
      </c>
      <c r="R21" s="66" t="str">
        <f t="shared" si="0"/>
        <v xml:space="preserve"> </v>
      </c>
      <c r="S21" s="66" t="str">
        <f t="shared" si="0"/>
        <v xml:space="preserve"> </v>
      </c>
      <c r="T21" s="66" t="str">
        <f t="shared" si="0"/>
        <v xml:space="preserve"> </v>
      </c>
      <c r="U21" s="66" t="str">
        <f t="shared" si="0"/>
        <v xml:space="preserve"> </v>
      </c>
      <c r="V21" s="66" t="str">
        <f t="shared" si="0"/>
        <v xml:space="preserve"> </v>
      </c>
      <c r="W21" s="55" t="str">
        <f>CONCATENATE(C21,D21,E21,F21,G21)</f>
        <v>LIBER</v>
      </c>
      <c r="AB21" s="3" t="str">
        <f>CONCATENATE(H21,I21,J21,K21,L21)</f>
        <v xml:space="preserve">O    </v>
      </c>
      <c r="AG21" s="3" t="str">
        <f>CONCATENATE(M21,N21,O21,P21,Q21)</f>
        <v xml:space="preserve">     </v>
      </c>
      <c r="AL21" s="3" t="str">
        <f>CONCATENATE(R21,S21,T21,U21,V21)</f>
        <v xml:space="preserve">     </v>
      </c>
      <c r="AM21" s="54" t="str">
        <f>CONCATENATE(W21,AB21,AG21,AL21)</f>
        <v xml:space="preserve">LIBERO              </v>
      </c>
    </row>
    <row r="23" spans="3:43" ht="18.75" customHeight="1">
      <c r="C23" s="56" t="str">
        <f>CONCATENATE(W18,AM19,W20,AM21)</f>
        <v xml:space="preserve">Ottimo. Schema completato. Sei arrivata/o correttamente da INGRESSO a LIBERO              </v>
      </c>
    </row>
    <row r="25" spans="3:43" ht="18.75" customHeight="1">
      <c r="W25" s="57" t="s">
        <v>29</v>
      </c>
      <c r="AB25" s="58">
        <f>+'Catena n1'!AU19</f>
        <v>0</v>
      </c>
      <c r="AG25" s="57" t="str">
        <f>IF('Catena n1'!AU19=1," aiuto."," aiuti.")</f>
        <v xml:space="preserve"> aiuti.</v>
      </c>
      <c r="AI25" s="57"/>
      <c r="AM25" s="59" t="str">
        <f>CONCATENATE(W25,AB25,AG25,AI25)</f>
        <v>Hai avuto bisogno di 0 aiuti.</v>
      </c>
      <c r="AP25" s="133" t="s">
        <v>38</v>
      </c>
      <c r="AQ25" s="133"/>
    </row>
  </sheetData>
  <sheetProtection selectLockedCells="1" selectUnlockedCells="1"/>
  <mergeCells count="1">
    <mergeCell ref="AP25:AQ25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2" sqref="C12"/>
    </sheetView>
  </sheetViews>
  <sheetFormatPr defaultRowHeight="14.25"/>
  <cols>
    <col min="1" max="2" width="19.375" customWidth="1"/>
    <col min="3" max="3" width="49.875" customWidth="1"/>
  </cols>
  <sheetData>
    <row r="1" spans="1:3">
      <c r="A1" s="135" t="s">
        <v>58</v>
      </c>
      <c r="B1" s="135" t="s">
        <v>59</v>
      </c>
      <c r="C1" s="136" t="s">
        <v>69</v>
      </c>
    </row>
    <row r="2" spans="1:3">
      <c r="A2" s="135" t="s">
        <v>59</v>
      </c>
      <c r="B2" s="135" t="s">
        <v>60</v>
      </c>
      <c r="C2" s="136" t="s">
        <v>79</v>
      </c>
    </row>
    <row r="3" spans="1:3">
      <c r="A3" s="135" t="s">
        <v>60</v>
      </c>
      <c r="B3" s="135" t="s">
        <v>61</v>
      </c>
      <c r="C3" s="136" t="s">
        <v>70</v>
      </c>
    </row>
    <row r="4" spans="1:3">
      <c r="A4" s="135" t="s">
        <v>61</v>
      </c>
      <c r="B4" s="135" t="s">
        <v>62</v>
      </c>
      <c r="C4" s="136" t="s">
        <v>71</v>
      </c>
    </row>
    <row r="5" spans="1:3">
      <c r="A5" s="135" t="s">
        <v>62</v>
      </c>
      <c r="B5" s="135" t="s">
        <v>63</v>
      </c>
      <c r="C5" s="136" t="s">
        <v>72</v>
      </c>
    </row>
    <row r="6" spans="1:3">
      <c r="A6" s="135" t="s">
        <v>63</v>
      </c>
      <c r="B6" s="135" t="s">
        <v>64</v>
      </c>
      <c r="C6" s="136" t="s">
        <v>73</v>
      </c>
    </row>
    <row r="7" spans="1:3">
      <c r="A7" s="135" t="s">
        <v>64</v>
      </c>
      <c r="B7" s="135" t="s">
        <v>65</v>
      </c>
      <c r="C7" s="136" t="s">
        <v>74</v>
      </c>
    </row>
    <row r="8" spans="1:3">
      <c r="A8" s="135" t="s">
        <v>65</v>
      </c>
      <c r="B8" s="135" t="s">
        <v>66</v>
      </c>
      <c r="C8" s="136" t="s">
        <v>75</v>
      </c>
    </row>
    <row r="9" spans="1:3">
      <c r="A9" s="135" t="s">
        <v>66</v>
      </c>
      <c r="B9" s="135" t="s">
        <v>31</v>
      </c>
      <c r="C9" s="136" t="s">
        <v>76</v>
      </c>
    </row>
    <row r="10" spans="1:3">
      <c r="A10" s="135" t="s">
        <v>31</v>
      </c>
      <c r="B10" s="135" t="s">
        <v>67</v>
      </c>
      <c r="C10" s="136" t="s">
        <v>77</v>
      </c>
    </row>
    <row r="11" spans="1:3">
      <c r="A11" s="135" t="s">
        <v>67</v>
      </c>
      <c r="B11" s="135" t="s">
        <v>68</v>
      </c>
      <c r="C11" s="136" t="s">
        <v>80</v>
      </c>
    </row>
    <row r="12" spans="1:3">
      <c r="A12" s="135" t="s">
        <v>68</v>
      </c>
      <c r="B12" s="135" t="s">
        <v>32</v>
      </c>
      <c r="C12" s="136" t="s">
        <v>78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Regole</vt:lpstr>
      <vt:lpstr>Catena n1</vt:lpstr>
      <vt:lpstr>Soluzione</vt:lpstr>
      <vt:lpstr>Spiegazioni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Utente Pc</cp:lastModifiedBy>
  <dcterms:created xsi:type="dcterms:W3CDTF">2024-09-28T09:38:36Z</dcterms:created>
  <dcterms:modified xsi:type="dcterms:W3CDTF">2025-12-27T17:19:39Z</dcterms:modified>
</cp:coreProperties>
</file>